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dr\Desktop\"/>
    </mc:Choice>
  </mc:AlternateContent>
  <xr:revisionPtr revIDLastSave="0" documentId="13_ncr:1_{3A46ADB9-5E17-4EAC-B3C0-1D24681102C5}" xr6:coauthVersionLast="47" xr6:coauthVersionMax="47" xr10:uidLastSave="{00000000-0000-0000-0000-000000000000}"/>
  <bookViews>
    <workbookView xWindow="-96" yWindow="-96" windowWidth="23232" windowHeight="12432" xr2:uid="{EB8007B1-C1D0-4FC0-9AF5-10AD02275E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" i="1" l="1"/>
  <c r="AV28" i="1"/>
  <c r="AU29" i="1"/>
  <c r="AV29" i="1"/>
  <c r="AU33" i="1"/>
  <c r="AV33" i="1"/>
  <c r="AU30" i="1"/>
  <c r="AV30" i="1"/>
  <c r="AU31" i="1"/>
  <c r="AV31" i="1"/>
  <c r="AU32" i="1"/>
  <c r="AV32" i="1"/>
  <c r="AU34" i="1"/>
  <c r="AV34" i="1"/>
  <c r="AU35" i="1"/>
  <c r="AV35" i="1"/>
  <c r="AU36" i="1"/>
  <c r="AV36" i="1"/>
  <c r="AU37" i="1"/>
  <c r="AV37" i="1"/>
  <c r="AV27" i="1"/>
  <c r="AU27" i="1"/>
  <c r="AU19" i="1"/>
  <c r="AV19" i="1"/>
  <c r="AU20" i="1"/>
  <c r="AV20" i="1"/>
  <c r="AU21" i="1"/>
  <c r="AV21" i="1"/>
  <c r="AU22" i="1"/>
  <c r="AV22" i="1"/>
  <c r="AU23" i="1"/>
  <c r="AV23" i="1"/>
  <c r="AU24" i="1"/>
  <c r="AV24" i="1"/>
  <c r="AU25" i="1"/>
  <c r="AV25" i="1"/>
  <c r="AV18" i="1"/>
  <c r="AU18" i="1"/>
  <c r="AU3" i="1"/>
  <c r="AV3" i="1"/>
  <c r="AU4" i="1"/>
  <c r="AV4" i="1"/>
  <c r="AU5" i="1"/>
  <c r="AV5" i="1"/>
  <c r="AU6" i="1"/>
  <c r="AV6" i="1"/>
  <c r="AU7" i="1"/>
  <c r="AV7" i="1"/>
  <c r="AU8" i="1"/>
  <c r="AV8" i="1"/>
  <c r="AU9" i="1"/>
  <c r="AV9" i="1"/>
  <c r="AU10" i="1"/>
  <c r="AV10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V2" i="1"/>
  <c r="AU2" i="1"/>
  <c r="L30" i="1"/>
  <c r="L28" i="1"/>
  <c r="L29" i="1"/>
  <c r="L33" i="1"/>
  <c r="L31" i="1"/>
  <c r="L32" i="1"/>
  <c r="L34" i="1"/>
  <c r="L35" i="1"/>
  <c r="L36" i="1"/>
  <c r="L37" i="1"/>
  <c r="L27" i="1"/>
  <c r="L19" i="1"/>
  <c r="L20" i="1"/>
  <c r="L21" i="1"/>
  <c r="L22" i="1"/>
  <c r="L23" i="1"/>
  <c r="L24" i="1"/>
  <c r="L18" i="1"/>
  <c r="BE28" i="1"/>
  <c r="BE29" i="1"/>
  <c r="BE33" i="1"/>
  <c r="BE30" i="1"/>
  <c r="BE31" i="1"/>
  <c r="BE32" i="1"/>
  <c r="BE34" i="1"/>
  <c r="BE35" i="1"/>
  <c r="BE36" i="1"/>
  <c r="BE37" i="1"/>
  <c r="BE27" i="1"/>
  <c r="BE19" i="1"/>
  <c r="BE20" i="1"/>
  <c r="BE21" i="1"/>
  <c r="BE22" i="1"/>
  <c r="BE23" i="1"/>
  <c r="BE24" i="1"/>
  <c r="BE25" i="1"/>
  <c r="BE18" i="1"/>
  <c r="BF18" i="1"/>
  <c r="BF19" i="1"/>
  <c r="BF20" i="1"/>
  <c r="BF21" i="1"/>
  <c r="BF22" i="1"/>
  <c r="BF23" i="1"/>
  <c r="BF24" i="1"/>
  <c r="BF25" i="1"/>
  <c r="BF27" i="1"/>
  <c r="BF28" i="1"/>
  <c r="BF29" i="1"/>
  <c r="BF33" i="1"/>
  <c r="BF30" i="1"/>
  <c r="BF31" i="1"/>
  <c r="BF32" i="1"/>
  <c r="BF34" i="1"/>
  <c r="BF35" i="1"/>
  <c r="BF36" i="1"/>
  <c r="BF37" i="1"/>
  <c r="BE3" i="1"/>
  <c r="BF3" i="1"/>
  <c r="BE4" i="1"/>
  <c r="BF4" i="1"/>
  <c r="BE5" i="1"/>
  <c r="BF5" i="1"/>
  <c r="BE6" i="1"/>
  <c r="BF6" i="1"/>
  <c r="BE7" i="1"/>
  <c r="BF7" i="1"/>
  <c r="BE8" i="1"/>
  <c r="BF8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F2" i="1"/>
  <c r="BE2" i="1"/>
  <c r="AZ28" i="1"/>
  <c r="AZ29" i="1"/>
  <c r="AZ33" i="1"/>
  <c r="AZ30" i="1"/>
  <c r="AZ31" i="1"/>
  <c r="AZ32" i="1"/>
  <c r="AZ34" i="1"/>
  <c r="AZ35" i="1"/>
  <c r="AZ36" i="1"/>
  <c r="AZ37" i="1"/>
  <c r="AZ27" i="1"/>
  <c r="AZ19" i="1"/>
  <c r="AZ20" i="1"/>
  <c r="AZ21" i="1"/>
  <c r="AZ22" i="1"/>
  <c r="AZ23" i="1"/>
  <c r="AZ24" i="1"/>
  <c r="AZ25" i="1"/>
  <c r="AZ18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8" i="1"/>
  <c r="BA19" i="1"/>
  <c r="BA20" i="1"/>
  <c r="BA21" i="1"/>
  <c r="BA22" i="1"/>
  <c r="BA23" i="1"/>
  <c r="BA24" i="1"/>
  <c r="BA25" i="1"/>
  <c r="BA27" i="1"/>
  <c r="BA28" i="1"/>
  <c r="BA29" i="1"/>
  <c r="BA33" i="1"/>
  <c r="BA30" i="1"/>
  <c r="BA31" i="1"/>
  <c r="BA32" i="1"/>
  <c r="BA34" i="1"/>
  <c r="BA35" i="1"/>
  <c r="BA36" i="1"/>
  <c r="BA37" i="1"/>
  <c r="BA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2" i="1"/>
  <c r="M18" i="1"/>
  <c r="M19" i="1"/>
  <c r="M20" i="1"/>
  <c r="M21" i="1"/>
  <c r="M22" i="1"/>
  <c r="M23" i="1"/>
  <c r="M24" i="1"/>
  <c r="M27" i="1"/>
  <c r="M28" i="1"/>
  <c r="M29" i="1"/>
  <c r="M33" i="1"/>
  <c r="M30" i="1"/>
  <c r="M31" i="1"/>
  <c r="M32" i="1"/>
  <c r="M34" i="1"/>
  <c r="M35" i="1"/>
  <c r="M36" i="1"/>
  <c r="M3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  <c r="F16" i="1"/>
  <c r="BG26" i="1"/>
  <c r="BG35" i="1" s="1"/>
  <c r="BB26" i="1"/>
  <c r="BB35" i="1" s="1"/>
  <c r="N26" i="1"/>
  <c r="N35" i="1" s="1"/>
  <c r="BG17" i="1"/>
  <c r="BG24" i="1" s="1"/>
  <c r="BB17" i="1"/>
  <c r="BB21" i="1" s="1"/>
  <c r="N1" i="1"/>
  <c r="N18" i="1" s="1"/>
  <c r="N17" i="1"/>
  <c r="N23" i="1" s="1"/>
  <c r="AW26" i="1"/>
  <c r="AW33" i="1" s="1"/>
  <c r="AW17" i="1"/>
  <c r="AW22" i="1" s="1"/>
  <c r="F40" i="1"/>
  <c r="F41" i="1" s="1"/>
  <c r="F9" i="1" s="1"/>
  <c r="O1" i="1"/>
  <c r="O19" i="1" s="1"/>
  <c r="BH1" i="1"/>
  <c r="BH23" i="1" s="1"/>
  <c r="BC1" i="1"/>
  <c r="BC23" i="1" s="1"/>
  <c r="AX1" i="1"/>
  <c r="AX25" i="1" s="1"/>
  <c r="AW1" i="1"/>
  <c r="AW13" i="1" s="1"/>
  <c r="BG1" i="1"/>
  <c r="BG8" i="1" s="1"/>
  <c r="BB1" i="1"/>
  <c r="BB11" i="1" s="1"/>
  <c r="S34" i="1"/>
  <c r="S36" i="1"/>
  <c r="S27" i="1"/>
  <c r="S30" i="1"/>
  <c r="S32" i="1"/>
  <c r="S33" i="1"/>
  <c r="S37" i="1"/>
  <c r="S28" i="1"/>
  <c r="S31" i="1"/>
  <c r="S35" i="1"/>
  <c r="S29" i="1"/>
  <c r="S25" i="1"/>
  <c r="S19" i="1"/>
  <c r="S20" i="1"/>
  <c r="S21" i="1"/>
  <c r="S18" i="1"/>
  <c r="S22" i="1"/>
  <c r="S24" i="1"/>
  <c r="S23" i="1"/>
  <c r="S13" i="1"/>
  <c r="S16" i="1"/>
  <c r="S12" i="1"/>
  <c r="S7" i="1"/>
  <c r="S9" i="1"/>
  <c r="S11" i="1"/>
  <c r="S15" i="1"/>
  <c r="S6" i="1"/>
  <c r="S3" i="1"/>
  <c r="S14" i="1"/>
  <c r="S10" i="1"/>
  <c r="S2" i="1"/>
  <c r="S4" i="1"/>
  <c r="S8" i="1"/>
  <c r="S5" i="1"/>
  <c r="AA8" i="1"/>
  <c r="AA4" i="1"/>
  <c r="AA2" i="1"/>
  <c r="AA10" i="1"/>
  <c r="AA14" i="1"/>
  <c r="AA3" i="1"/>
  <c r="AA6" i="1"/>
  <c r="AA15" i="1"/>
  <c r="AA11" i="1"/>
  <c r="AA9" i="1"/>
  <c r="AA7" i="1"/>
  <c r="AA12" i="1"/>
  <c r="AA16" i="1"/>
  <c r="AA13" i="1"/>
  <c r="AA23" i="1"/>
  <c r="AA24" i="1"/>
  <c r="AA22" i="1"/>
  <c r="AA18" i="1"/>
  <c r="AA21" i="1"/>
  <c r="AA20" i="1"/>
  <c r="AA19" i="1"/>
  <c r="AA25" i="1"/>
  <c r="AA29" i="1"/>
  <c r="AA35" i="1"/>
  <c r="AA31" i="1"/>
  <c r="AA28" i="1"/>
  <c r="AA37" i="1"/>
  <c r="AA33" i="1"/>
  <c r="AA32" i="1"/>
  <c r="AA30" i="1"/>
  <c r="AA27" i="1"/>
  <c r="AA36" i="1"/>
  <c r="AA34" i="1"/>
  <c r="AA5" i="1"/>
  <c r="AH34" i="1"/>
  <c r="AH36" i="1"/>
  <c r="AH27" i="1"/>
  <c r="AH30" i="1"/>
  <c r="AH32" i="1"/>
  <c r="AH33" i="1"/>
  <c r="AH37" i="1"/>
  <c r="AH28" i="1"/>
  <c r="AH31" i="1"/>
  <c r="AH35" i="1"/>
  <c r="AH29" i="1"/>
  <c r="AH25" i="1"/>
  <c r="AH19" i="1"/>
  <c r="AH20" i="1"/>
  <c r="AH21" i="1"/>
  <c r="AH18" i="1"/>
  <c r="AH22" i="1"/>
  <c r="AH24" i="1"/>
  <c r="AH23" i="1"/>
  <c r="AH13" i="1"/>
  <c r="AH16" i="1"/>
  <c r="AH12" i="1"/>
  <c r="AH7" i="1"/>
  <c r="AH9" i="1"/>
  <c r="AH11" i="1"/>
  <c r="AH15" i="1"/>
  <c r="AH6" i="1"/>
  <c r="AH3" i="1"/>
  <c r="AH14" i="1"/>
  <c r="AH10" i="1"/>
  <c r="AH2" i="1"/>
  <c r="AH4" i="1"/>
  <c r="AH8" i="1"/>
  <c r="AH5" i="1"/>
  <c r="AO8" i="1"/>
  <c r="AO4" i="1"/>
  <c r="AO2" i="1"/>
  <c r="AO10" i="1"/>
  <c r="AO14" i="1"/>
  <c r="AO3" i="1"/>
  <c r="AO6" i="1"/>
  <c r="AO15" i="1"/>
  <c r="AO11" i="1"/>
  <c r="AO9" i="1"/>
  <c r="AO7" i="1"/>
  <c r="AO12" i="1"/>
  <c r="AO16" i="1"/>
  <c r="AO13" i="1"/>
  <c r="AO23" i="1"/>
  <c r="AO24" i="1"/>
  <c r="AO22" i="1"/>
  <c r="AO18" i="1"/>
  <c r="AO21" i="1"/>
  <c r="AO20" i="1"/>
  <c r="AO19" i="1"/>
  <c r="AO25" i="1"/>
  <c r="AO29" i="1"/>
  <c r="AO35" i="1"/>
  <c r="AO31" i="1"/>
  <c r="AO28" i="1"/>
  <c r="AO37" i="1"/>
  <c r="AO33" i="1"/>
  <c r="AO32" i="1"/>
  <c r="AO30" i="1"/>
  <c r="AO27" i="1"/>
  <c r="AO36" i="1"/>
  <c r="AO34" i="1"/>
  <c r="AO5" i="1"/>
  <c r="AQ11" i="1" l="1"/>
  <c r="AP34" i="1"/>
  <c r="AP19" i="1"/>
  <c r="AQ37" i="1"/>
  <c r="AP5" i="1"/>
  <c r="AQ25" i="1"/>
  <c r="AQ9" i="1"/>
  <c r="AP15" i="1"/>
  <c r="AQ19" i="1"/>
  <c r="AI14" i="1"/>
  <c r="AI22" i="1"/>
  <c r="AI32" i="1"/>
  <c r="AQ30" i="1"/>
  <c r="AQ18" i="1"/>
  <c r="AP3" i="1"/>
  <c r="AP21" i="1"/>
  <c r="AP32" i="1"/>
  <c r="AP22" i="1"/>
  <c r="AP14" i="1"/>
  <c r="AQ27" i="1"/>
  <c r="AQ33" i="1"/>
  <c r="AQ24" i="1"/>
  <c r="AP10" i="1"/>
  <c r="AQ23" i="1"/>
  <c r="AQ2" i="1"/>
  <c r="AQ28" i="1"/>
  <c r="AP13" i="1"/>
  <c r="AP4" i="1"/>
  <c r="AP31" i="1"/>
  <c r="AP16" i="1"/>
  <c r="AP8" i="1"/>
  <c r="AP20" i="1"/>
  <c r="AQ12" i="1"/>
  <c r="AQ36" i="1"/>
  <c r="AP35" i="1"/>
  <c r="AQ29" i="1"/>
  <c r="AP7" i="1"/>
  <c r="AP29" i="1"/>
  <c r="AJ7" i="1"/>
  <c r="AI12" i="1"/>
  <c r="AI4" i="1"/>
  <c r="AQ10" i="1"/>
  <c r="AP12" i="1"/>
  <c r="AQ35" i="1"/>
  <c r="AQ22" i="1"/>
  <c r="AQ7" i="1"/>
  <c r="AJ13" i="1"/>
  <c r="AJ6" i="1"/>
  <c r="AJ23" i="1"/>
  <c r="AJ37" i="1"/>
  <c r="AB32" i="1"/>
  <c r="AB22" i="1"/>
  <c r="AB14" i="1"/>
  <c r="T7" i="1"/>
  <c r="T21" i="1"/>
  <c r="AP11" i="1"/>
  <c r="AQ34" i="1"/>
  <c r="AQ21" i="1"/>
  <c r="AP30" i="1"/>
  <c r="AI18" i="1"/>
  <c r="AI5" i="1"/>
  <c r="AI28" i="1"/>
  <c r="AI10" i="1"/>
  <c r="AJ24" i="1"/>
  <c r="AI33" i="1"/>
  <c r="AQ8" i="1"/>
  <c r="AQ32" i="1"/>
  <c r="AQ20" i="1"/>
  <c r="AP33" i="1"/>
  <c r="AI30" i="1"/>
  <c r="AP28" i="1"/>
  <c r="AI6" i="1"/>
  <c r="AI21" i="1"/>
  <c r="AJ27" i="1"/>
  <c r="AQ5" i="1"/>
  <c r="AP18" i="1"/>
  <c r="AP25" i="1"/>
  <c r="AQ6" i="1"/>
  <c r="AI15" i="1"/>
  <c r="AI20" i="1"/>
  <c r="AJ36" i="1"/>
  <c r="AQ16" i="1"/>
  <c r="AQ4" i="1"/>
  <c r="AP6" i="1"/>
  <c r="AP27" i="1"/>
  <c r="AP24" i="1"/>
  <c r="AI3" i="1"/>
  <c r="AP2" i="1"/>
  <c r="AI11" i="1"/>
  <c r="AJ19" i="1"/>
  <c r="AI34" i="1"/>
  <c r="AQ15" i="1"/>
  <c r="AQ3" i="1"/>
  <c r="AP37" i="1"/>
  <c r="AP23" i="1"/>
  <c r="AP9" i="1"/>
  <c r="AI9" i="1"/>
  <c r="AJ25" i="1"/>
  <c r="AQ14" i="1"/>
  <c r="AP36" i="1"/>
  <c r="AI29" i="1"/>
  <c r="AQ13" i="1"/>
  <c r="AQ31" i="1"/>
  <c r="AI35" i="1"/>
  <c r="AI8" i="1"/>
  <c r="AI16" i="1"/>
  <c r="AI31" i="1"/>
  <c r="AC27" i="1"/>
  <c r="AB6" i="1"/>
  <c r="T32" i="1"/>
  <c r="AB30" i="1"/>
  <c r="AB18" i="1"/>
  <c r="AB3" i="1"/>
  <c r="AJ35" i="1"/>
  <c r="AJ22" i="1"/>
  <c r="AI19" i="1"/>
  <c r="AJ34" i="1"/>
  <c r="AC24" i="1"/>
  <c r="AJ12" i="1"/>
  <c r="AJ32" i="1"/>
  <c r="AC37" i="1"/>
  <c r="AC23" i="1"/>
  <c r="AC2" i="1"/>
  <c r="AJ31" i="1"/>
  <c r="AI36" i="1"/>
  <c r="AI27" i="1"/>
  <c r="AJ20" i="1"/>
  <c r="AB28" i="1"/>
  <c r="AB13" i="1"/>
  <c r="AB4" i="1"/>
  <c r="AI2" i="1"/>
  <c r="AJ11" i="1"/>
  <c r="AJ5" i="1"/>
  <c r="AJ30" i="1"/>
  <c r="AJ18" i="1"/>
  <c r="AI13" i="1"/>
  <c r="AJ21" i="1"/>
  <c r="AB33" i="1"/>
  <c r="AI37" i="1"/>
  <c r="AB31" i="1"/>
  <c r="AB16" i="1"/>
  <c r="AB8" i="1"/>
  <c r="AJ2" i="1"/>
  <c r="AJ33" i="1"/>
  <c r="AI7" i="1"/>
  <c r="AC10" i="1"/>
  <c r="AB35" i="1"/>
  <c r="AC12" i="1"/>
  <c r="AJ16" i="1"/>
  <c r="AJ10" i="1"/>
  <c r="AJ4" i="1"/>
  <c r="AJ29" i="1"/>
  <c r="AI25" i="1"/>
  <c r="AB7" i="1"/>
  <c r="AJ28" i="1"/>
  <c r="AI24" i="1"/>
  <c r="AC25" i="1"/>
  <c r="AJ15" i="1"/>
  <c r="AJ9" i="1"/>
  <c r="AJ3" i="1"/>
  <c r="AI23" i="1"/>
  <c r="AB29" i="1"/>
  <c r="AB5" i="1"/>
  <c r="AB9" i="1"/>
  <c r="AB34" i="1"/>
  <c r="AC19" i="1"/>
  <c r="AC11" i="1"/>
  <c r="AC20" i="1"/>
  <c r="AB15" i="1"/>
  <c r="AJ14" i="1"/>
  <c r="AJ8" i="1"/>
  <c r="AC36" i="1"/>
  <c r="AB21" i="1"/>
  <c r="U25" i="1"/>
  <c r="T14" i="1"/>
  <c r="T22" i="1"/>
  <c r="U3" i="1"/>
  <c r="T18" i="1"/>
  <c r="T30" i="1"/>
  <c r="AB12" i="1"/>
  <c r="AC35" i="1"/>
  <c r="AC22" i="1"/>
  <c r="AC9" i="1"/>
  <c r="AB20" i="1"/>
  <c r="AB11" i="1"/>
  <c r="AB19" i="1"/>
  <c r="AB10" i="1"/>
  <c r="AC32" i="1"/>
  <c r="AC7" i="1"/>
  <c r="AB37" i="1"/>
  <c r="T11" i="1"/>
  <c r="U19" i="1"/>
  <c r="T34" i="1"/>
  <c r="AC31" i="1"/>
  <c r="AC6" i="1"/>
  <c r="AB36" i="1"/>
  <c r="AC34" i="1"/>
  <c r="T20" i="1"/>
  <c r="U9" i="1"/>
  <c r="AB2" i="1"/>
  <c r="AC30" i="1"/>
  <c r="AC18" i="1"/>
  <c r="AC5" i="1"/>
  <c r="AC8" i="1"/>
  <c r="U36" i="1"/>
  <c r="U7" i="1"/>
  <c r="T29" i="1"/>
  <c r="AC33" i="1"/>
  <c r="AC16" i="1"/>
  <c r="AC4" i="1"/>
  <c r="AC21" i="1"/>
  <c r="T15" i="1"/>
  <c r="T25" i="1"/>
  <c r="T5" i="1"/>
  <c r="T12" i="1"/>
  <c r="T35" i="1"/>
  <c r="AB27" i="1"/>
  <c r="AC29" i="1"/>
  <c r="AC15" i="1"/>
  <c r="AC3" i="1"/>
  <c r="T8" i="1"/>
  <c r="T16" i="1"/>
  <c r="T31" i="1"/>
  <c r="AC28" i="1"/>
  <c r="AC14" i="1"/>
  <c r="AB25" i="1"/>
  <c r="U4" i="1"/>
  <c r="U13" i="1"/>
  <c r="T28" i="1"/>
  <c r="AC13" i="1"/>
  <c r="AB24" i="1"/>
  <c r="T27" i="1"/>
  <c r="U23" i="1"/>
  <c r="U37" i="1"/>
  <c r="AB23" i="1"/>
  <c r="U10" i="1"/>
  <c r="U24" i="1"/>
  <c r="T33" i="1"/>
  <c r="U34" i="1"/>
  <c r="U35" i="1"/>
  <c r="U22" i="1"/>
  <c r="T19" i="1"/>
  <c r="U32" i="1"/>
  <c r="T6" i="1"/>
  <c r="U31" i="1"/>
  <c r="T36" i="1"/>
  <c r="T37" i="1"/>
  <c r="T2" i="1"/>
  <c r="U11" i="1"/>
  <c r="U5" i="1"/>
  <c r="U30" i="1"/>
  <c r="U18" i="1"/>
  <c r="T13" i="1"/>
  <c r="U12" i="1"/>
  <c r="U6" i="1"/>
  <c r="U20" i="1"/>
  <c r="U2" i="1"/>
  <c r="U33" i="1"/>
  <c r="U16" i="1"/>
  <c r="U29" i="1"/>
  <c r="U21" i="1"/>
  <c r="T10" i="1"/>
  <c r="U28" i="1"/>
  <c r="T24" i="1"/>
  <c r="T4" i="1"/>
  <c r="U15" i="1"/>
  <c r="U27" i="1"/>
  <c r="T23" i="1"/>
  <c r="T9" i="1"/>
  <c r="T3" i="1"/>
  <c r="U14" i="1"/>
  <c r="U8" i="1"/>
  <c r="N10" i="1"/>
  <c r="F5" i="1"/>
  <c r="F15" i="1"/>
  <c r="F14" i="1"/>
  <c r="F12" i="1"/>
  <c r="F10" i="1"/>
  <c r="AW37" i="1"/>
  <c r="AW28" i="1"/>
  <c r="N2" i="1"/>
  <c r="BB18" i="1"/>
  <c r="V26" i="1"/>
  <c r="V34" i="1" s="1"/>
  <c r="N22" i="1"/>
  <c r="F42" i="1"/>
  <c r="AW32" i="1"/>
  <c r="AW31" i="1"/>
  <c r="AW12" i="1"/>
  <c r="AW9" i="1"/>
  <c r="AR17" i="1"/>
  <c r="AR21" i="1" s="1"/>
  <c r="AK26" i="1"/>
  <c r="AK31" i="1" s="1"/>
  <c r="AW11" i="1"/>
  <c r="AX32" i="1"/>
  <c r="BB23" i="1"/>
  <c r="AX22" i="1"/>
  <c r="BB19" i="1"/>
  <c r="BB22" i="1"/>
  <c r="AW36" i="1"/>
  <c r="N34" i="1"/>
  <c r="BB34" i="1"/>
  <c r="AW35" i="1"/>
  <c r="N36" i="1"/>
  <c r="BB36" i="1"/>
  <c r="BG36" i="1"/>
  <c r="BG34" i="1"/>
  <c r="N27" i="1"/>
  <c r="BB27" i="1"/>
  <c r="BG27" i="1"/>
  <c r="AR26" i="1"/>
  <c r="AR37" i="1" s="1"/>
  <c r="N29" i="1"/>
  <c r="AW29" i="1"/>
  <c r="N30" i="1"/>
  <c r="BB30" i="1"/>
  <c r="BG30" i="1"/>
  <c r="AW34" i="1"/>
  <c r="N32" i="1"/>
  <c r="BB32" i="1"/>
  <c r="BG32" i="1"/>
  <c r="AD26" i="1"/>
  <c r="AD28" i="1" s="1"/>
  <c r="N33" i="1"/>
  <c r="BB33" i="1"/>
  <c r="BG33" i="1"/>
  <c r="BB29" i="1"/>
  <c r="AW27" i="1"/>
  <c r="N37" i="1"/>
  <c r="BB37" i="1"/>
  <c r="BG37" i="1"/>
  <c r="AW30" i="1"/>
  <c r="N28" i="1"/>
  <c r="BB28" i="1"/>
  <c r="BG28" i="1"/>
  <c r="N31" i="1"/>
  <c r="BB31" i="1"/>
  <c r="BG31" i="1"/>
  <c r="BG29" i="1"/>
  <c r="AD17" i="1"/>
  <c r="AW24" i="1"/>
  <c r="AX20" i="1"/>
  <c r="AX18" i="1"/>
  <c r="BB24" i="1"/>
  <c r="AW23" i="1"/>
  <c r="BG25" i="1"/>
  <c r="AW25" i="1"/>
  <c r="V17" i="1"/>
  <c r="V23" i="1" s="1"/>
  <c r="BG19" i="1"/>
  <c r="AW19" i="1"/>
  <c r="BG20" i="1"/>
  <c r="AX11" i="1"/>
  <c r="AW20" i="1"/>
  <c r="BB25" i="1"/>
  <c r="BG21" i="1"/>
  <c r="AX7" i="1"/>
  <c r="BG18" i="1"/>
  <c r="BG23" i="1"/>
  <c r="BH25" i="1"/>
  <c r="AX36" i="1"/>
  <c r="AW18" i="1"/>
  <c r="BB20" i="1"/>
  <c r="BG22" i="1"/>
  <c r="AK17" i="1"/>
  <c r="AK23" i="1" s="1"/>
  <c r="AX15" i="1"/>
  <c r="AW21" i="1"/>
  <c r="AX30" i="1"/>
  <c r="O12" i="1"/>
  <c r="O34" i="1"/>
  <c r="O20" i="1"/>
  <c r="AW16" i="1"/>
  <c r="AX12" i="1"/>
  <c r="AX34" i="1"/>
  <c r="AX19" i="1"/>
  <c r="O7" i="1"/>
  <c r="O36" i="1"/>
  <c r="O21" i="1"/>
  <c r="BH24" i="1"/>
  <c r="O9" i="1"/>
  <c r="O27" i="1"/>
  <c r="O18" i="1"/>
  <c r="AW7" i="1"/>
  <c r="AX9" i="1"/>
  <c r="AX27" i="1"/>
  <c r="AX21" i="1"/>
  <c r="O11" i="1"/>
  <c r="O6" i="1"/>
  <c r="O33" i="1"/>
  <c r="O23" i="1"/>
  <c r="AW15" i="1"/>
  <c r="AX6" i="1"/>
  <c r="AX33" i="1"/>
  <c r="AX24" i="1"/>
  <c r="O22" i="1"/>
  <c r="O15" i="1"/>
  <c r="O3" i="1"/>
  <c r="O37" i="1"/>
  <c r="AW5" i="1"/>
  <c r="AW6" i="1"/>
  <c r="AX3" i="1"/>
  <c r="AX37" i="1"/>
  <c r="AX23" i="1"/>
  <c r="O14" i="1"/>
  <c r="O28" i="1"/>
  <c r="AW10" i="1"/>
  <c r="AW3" i="1"/>
  <c r="AX14" i="1"/>
  <c r="AX28" i="1"/>
  <c r="O10" i="1"/>
  <c r="O31" i="1"/>
  <c r="AW2" i="1"/>
  <c r="AW14" i="1"/>
  <c r="AX10" i="1"/>
  <c r="AX31" i="1"/>
  <c r="O5" i="1"/>
  <c r="O2" i="1"/>
  <c r="O35" i="1"/>
  <c r="AW4" i="1"/>
  <c r="AX5" i="1"/>
  <c r="AX2" i="1"/>
  <c r="AX35" i="1"/>
  <c r="O24" i="1"/>
  <c r="O13" i="1"/>
  <c r="O4" i="1"/>
  <c r="O29" i="1"/>
  <c r="AW8" i="1"/>
  <c r="AX13" i="1"/>
  <c r="AX4" i="1"/>
  <c r="AX29" i="1"/>
  <c r="O30" i="1"/>
  <c r="O32" i="1"/>
  <c r="O16" i="1"/>
  <c r="O8" i="1"/>
  <c r="AX16" i="1"/>
  <c r="AX8" i="1"/>
  <c r="N12" i="1"/>
  <c r="N4" i="1"/>
  <c r="N21" i="1"/>
  <c r="BH16" i="1"/>
  <c r="BH14" i="1"/>
  <c r="N9" i="1"/>
  <c r="BH6" i="1"/>
  <c r="N7" i="1"/>
  <c r="BH2" i="1"/>
  <c r="N5" i="1"/>
  <c r="N11" i="1"/>
  <c r="BH4" i="1"/>
  <c r="N6" i="1"/>
  <c r="N15" i="1"/>
  <c r="BH8" i="1"/>
  <c r="N3" i="1"/>
  <c r="N13" i="1"/>
  <c r="N19" i="1"/>
  <c r="BH29" i="1"/>
  <c r="N14" i="1"/>
  <c r="N20" i="1"/>
  <c r="N24" i="1"/>
  <c r="N8" i="1"/>
  <c r="BH13" i="1"/>
  <c r="N16" i="1"/>
  <c r="BH34" i="1"/>
  <c r="BH33" i="1"/>
  <c r="BH28" i="1"/>
  <c r="BH5" i="1"/>
  <c r="BH35" i="1"/>
  <c r="BH12" i="1"/>
  <c r="BH19" i="1"/>
  <c r="BC31" i="1"/>
  <c r="BC37" i="1"/>
  <c r="BC14" i="1"/>
  <c r="BC28" i="1"/>
  <c r="BH10" i="1"/>
  <c r="BH31" i="1"/>
  <c r="BC13" i="1"/>
  <c r="BC4" i="1"/>
  <c r="BC16" i="1"/>
  <c r="BC8" i="1"/>
  <c r="BC25" i="1"/>
  <c r="BC12" i="1"/>
  <c r="BC34" i="1"/>
  <c r="BC19" i="1"/>
  <c r="BH7" i="1"/>
  <c r="BH36" i="1"/>
  <c r="BH20" i="1"/>
  <c r="BC35" i="1"/>
  <c r="BC7" i="1"/>
  <c r="BC36" i="1"/>
  <c r="BC20" i="1"/>
  <c r="BH9" i="1"/>
  <c r="BH27" i="1"/>
  <c r="BH21" i="1"/>
  <c r="BC5" i="1"/>
  <c r="BC9" i="1"/>
  <c r="BC27" i="1"/>
  <c r="BC21" i="1"/>
  <c r="BH11" i="1"/>
  <c r="BH30" i="1"/>
  <c r="BH18" i="1"/>
  <c r="BC2" i="1"/>
  <c r="BC29" i="1"/>
  <c r="BC11" i="1"/>
  <c r="BC30" i="1"/>
  <c r="BC18" i="1"/>
  <c r="BH15" i="1"/>
  <c r="BH32" i="1"/>
  <c r="BH22" i="1"/>
  <c r="BC10" i="1"/>
  <c r="BC15" i="1"/>
  <c r="BC32" i="1"/>
  <c r="BC22" i="1"/>
  <c r="BC6" i="1"/>
  <c r="BC33" i="1"/>
  <c r="BC24" i="1"/>
  <c r="BH3" i="1"/>
  <c r="BH37" i="1"/>
  <c r="BC3" i="1"/>
  <c r="AL1" i="1"/>
  <c r="AL29" i="1" s="1"/>
  <c r="BG14" i="1"/>
  <c r="AS1" i="1"/>
  <c r="AS8" i="1" s="1"/>
  <c r="AE1" i="1"/>
  <c r="AE33" i="1" s="1"/>
  <c r="W1" i="1"/>
  <c r="W7" i="1" s="1"/>
  <c r="BG6" i="1"/>
  <c r="BB6" i="1"/>
  <c r="BB3" i="1"/>
  <c r="BB15" i="1"/>
  <c r="BG12" i="1"/>
  <c r="BG7" i="1"/>
  <c r="BB14" i="1"/>
  <c r="BG9" i="1"/>
  <c r="BG11" i="1"/>
  <c r="BG15" i="1"/>
  <c r="BB5" i="1"/>
  <c r="BB2" i="1"/>
  <c r="BB13" i="1"/>
  <c r="BB4" i="1"/>
  <c r="BG3" i="1"/>
  <c r="AR1" i="1"/>
  <c r="AR13" i="1" s="1"/>
  <c r="BB12" i="1"/>
  <c r="BG10" i="1"/>
  <c r="BB8" i="1"/>
  <c r="BB7" i="1"/>
  <c r="BG5" i="1"/>
  <c r="BG2" i="1"/>
  <c r="BB10" i="1"/>
  <c r="BB16" i="1"/>
  <c r="BB9" i="1"/>
  <c r="BG13" i="1"/>
  <c r="BG4" i="1"/>
  <c r="BG16" i="1"/>
  <c r="AK1" i="1"/>
  <c r="AK15" i="1" s="1"/>
  <c r="AD1" i="1"/>
  <c r="AD5" i="1" s="1"/>
  <c r="V1" i="1"/>
  <c r="V13" i="1" s="1"/>
  <c r="V36" i="1" l="1"/>
  <c r="V31" i="1"/>
  <c r="V30" i="1"/>
  <c r="V35" i="1"/>
  <c r="V32" i="1"/>
  <c r="V37" i="1"/>
  <c r="V33" i="1"/>
  <c r="V29" i="1"/>
  <c r="AK32" i="1"/>
  <c r="F6" i="1"/>
  <c r="F11" i="1"/>
  <c r="F13" i="1"/>
  <c r="F4" i="1"/>
  <c r="V28" i="1"/>
  <c r="AR22" i="1"/>
  <c r="AK30" i="1"/>
  <c r="AK33" i="1"/>
  <c r="AK35" i="1"/>
  <c r="AK28" i="1"/>
  <c r="AR19" i="1"/>
  <c r="AK34" i="1"/>
  <c r="AR24" i="1"/>
  <c r="AR25" i="1"/>
  <c r="AK29" i="1"/>
  <c r="V27" i="1"/>
  <c r="AR23" i="1"/>
  <c r="AK36" i="1"/>
  <c r="AK37" i="1"/>
  <c r="V25" i="1"/>
  <c r="AR20" i="1"/>
  <c r="AR18" i="1"/>
  <c r="F43" i="1"/>
  <c r="AK27" i="1"/>
  <c r="V19" i="1"/>
  <c r="AD34" i="1"/>
  <c r="AD29" i="1"/>
  <c r="AD36" i="1"/>
  <c r="AR36" i="1"/>
  <c r="AR35" i="1"/>
  <c r="AD32" i="1"/>
  <c r="AR31" i="1"/>
  <c r="AR30" i="1"/>
  <c r="AR28" i="1"/>
  <c r="AR27" i="1"/>
  <c r="AD37" i="1"/>
  <c r="AD30" i="1"/>
  <c r="AR29" i="1"/>
  <c r="AR34" i="1"/>
  <c r="AD35" i="1"/>
  <c r="AD31" i="1"/>
  <c r="AR33" i="1"/>
  <c r="AR32" i="1"/>
  <c r="AD27" i="1"/>
  <c r="AD33" i="1"/>
  <c r="AK20" i="1"/>
  <c r="AK19" i="1"/>
  <c r="AK25" i="1"/>
  <c r="AD21" i="1"/>
  <c r="AD20" i="1"/>
  <c r="AD19" i="1"/>
  <c r="AD25" i="1"/>
  <c r="AD24" i="1"/>
  <c r="AK18" i="1"/>
  <c r="AK24" i="1"/>
  <c r="V20" i="1"/>
  <c r="V24" i="1"/>
  <c r="V22" i="1"/>
  <c r="V18" i="1"/>
  <c r="AK22" i="1"/>
  <c r="AD23" i="1"/>
  <c r="AK21" i="1"/>
  <c r="AD18" i="1"/>
  <c r="V21" i="1"/>
  <c r="AD22" i="1"/>
  <c r="AE18" i="1"/>
  <c r="AL25" i="1"/>
  <c r="AL22" i="1"/>
  <c r="AL2" i="1"/>
  <c r="AL18" i="1"/>
  <c r="AL7" i="1"/>
  <c r="AL28" i="1"/>
  <c r="AL6" i="1"/>
  <c r="AL34" i="1"/>
  <c r="AL30" i="1"/>
  <c r="AL4" i="1"/>
  <c r="AL5" i="1"/>
  <c r="AL21" i="1"/>
  <c r="AL19" i="1"/>
  <c r="AL3" i="1"/>
  <c r="AL12" i="1"/>
  <c r="AL23" i="1"/>
  <c r="AL27" i="1"/>
  <c r="AL9" i="1"/>
  <c r="AL13" i="1"/>
  <c r="AL11" i="1"/>
  <c r="AL14" i="1"/>
  <c r="AL31" i="1"/>
  <c r="AL33" i="1"/>
  <c r="AL10" i="1"/>
  <c r="AL16" i="1"/>
  <c r="AL36" i="1"/>
  <c r="AL32" i="1"/>
  <c r="AL8" i="1"/>
  <c r="AL20" i="1"/>
  <c r="AL24" i="1"/>
  <c r="AL15" i="1"/>
  <c r="AL37" i="1"/>
  <c r="AL35" i="1"/>
  <c r="AS14" i="1"/>
  <c r="AS18" i="1"/>
  <c r="AS37" i="1"/>
  <c r="AS22" i="1"/>
  <c r="AS30" i="1"/>
  <c r="AS15" i="1"/>
  <c r="AS25" i="1"/>
  <c r="AR4" i="1"/>
  <c r="AS36" i="1"/>
  <c r="AS35" i="1"/>
  <c r="AS32" i="1"/>
  <c r="AS21" i="1"/>
  <c r="AS9" i="1"/>
  <c r="AS10" i="1"/>
  <c r="AS24" i="1"/>
  <c r="AS33" i="1"/>
  <c r="AS34" i="1"/>
  <c r="AS11" i="1"/>
  <c r="AS4" i="1"/>
  <c r="AS19" i="1"/>
  <c r="AS13" i="1"/>
  <c r="AS28" i="1"/>
  <c r="AS20" i="1"/>
  <c r="AS5" i="1"/>
  <c r="AS23" i="1"/>
  <c r="AS27" i="1"/>
  <c r="AS6" i="1"/>
  <c r="AS16" i="1"/>
  <c r="AS7" i="1"/>
  <c r="AS29" i="1"/>
  <c r="AS2" i="1"/>
  <c r="AS12" i="1"/>
  <c r="AS3" i="1"/>
  <c r="AS31" i="1"/>
  <c r="AE36" i="1"/>
  <c r="AE11" i="1"/>
  <c r="AE16" i="1"/>
  <c r="AE8" i="1"/>
  <c r="AE25" i="1"/>
  <c r="AE37" i="1"/>
  <c r="AE13" i="1"/>
  <c r="AR9" i="1"/>
  <c r="AE4" i="1"/>
  <c r="AE32" i="1"/>
  <c r="AE2" i="1"/>
  <c r="AE7" i="1"/>
  <c r="AE21" i="1"/>
  <c r="AE29" i="1"/>
  <c r="AE23" i="1"/>
  <c r="AE35" i="1"/>
  <c r="AE24" i="1"/>
  <c r="AE12" i="1"/>
  <c r="AE10" i="1"/>
  <c r="AE14" i="1"/>
  <c r="AE34" i="1"/>
  <c r="AE31" i="1"/>
  <c r="AE19" i="1"/>
  <c r="AE5" i="1"/>
  <c r="AE28" i="1"/>
  <c r="AE30" i="1"/>
  <c r="AE22" i="1"/>
  <c r="AK9" i="1"/>
  <c r="AK11" i="1"/>
  <c r="AE15" i="1"/>
  <c r="AE27" i="1"/>
  <c r="AE3" i="1"/>
  <c r="AR8" i="1"/>
  <c r="AK6" i="1"/>
  <c r="AE20" i="1"/>
  <c r="AE9" i="1"/>
  <c r="AE6" i="1"/>
  <c r="W22" i="1"/>
  <c r="W14" i="1"/>
  <c r="W2" i="1"/>
  <c r="W35" i="1"/>
  <c r="W33" i="1"/>
  <c r="W21" i="1"/>
  <c r="W4" i="1"/>
  <c r="W27" i="1"/>
  <c r="W16" i="1"/>
  <c r="W13" i="1"/>
  <c r="W8" i="1"/>
  <c r="W31" i="1"/>
  <c r="W28" i="1"/>
  <c r="W37" i="1"/>
  <c r="W23" i="1"/>
  <c r="W12" i="1"/>
  <c r="W29" i="1"/>
  <c r="W10" i="1"/>
  <c r="W25" i="1"/>
  <c r="W24" i="1"/>
  <c r="W9" i="1"/>
  <c r="W5" i="1"/>
  <c r="W34" i="1"/>
  <c r="W19" i="1"/>
  <c r="W36" i="1"/>
  <c r="AR7" i="1"/>
  <c r="W11" i="1"/>
  <c r="W15" i="1"/>
  <c r="AR14" i="1"/>
  <c r="W20" i="1"/>
  <c r="W6" i="1"/>
  <c r="W30" i="1"/>
  <c r="W18" i="1"/>
  <c r="W3" i="1"/>
  <c r="W32" i="1"/>
  <c r="AR12" i="1"/>
  <c r="AK3" i="1"/>
  <c r="AR3" i="1"/>
  <c r="AK14" i="1"/>
  <c r="AR6" i="1"/>
  <c r="AR10" i="1"/>
  <c r="AR15" i="1"/>
  <c r="AK16" i="1"/>
  <c r="AR11" i="1"/>
  <c r="AK12" i="1"/>
  <c r="AR5" i="1"/>
  <c r="AK7" i="1"/>
  <c r="AK10" i="1"/>
  <c r="AK4" i="1"/>
  <c r="AR2" i="1"/>
  <c r="AR16" i="1"/>
  <c r="AK2" i="1"/>
  <c r="AK8" i="1"/>
  <c r="V4" i="1"/>
  <c r="AK5" i="1"/>
  <c r="AK13" i="1"/>
  <c r="AD13" i="1"/>
  <c r="AD12" i="1"/>
  <c r="AD10" i="1"/>
  <c r="AD8" i="1"/>
  <c r="AD14" i="1"/>
  <c r="AD16" i="1"/>
  <c r="AD4" i="1"/>
  <c r="AD9" i="1"/>
  <c r="AD15" i="1"/>
  <c r="AD6" i="1"/>
  <c r="AD3" i="1"/>
  <c r="AD11" i="1"/>
  <c r="AD2" i="1"/>
  <c r="AD7" i="1"/>
  <c r="V15" i="1"/>
  <c r="V11" i="1"/>
  <c r="V5" i="1"/>
  <c r="V10" i="1"/>
  <c r="V16" i="1"/>
  <c r="V6" i="1"/>
  <c r="V3" i="1"/>
  <c r="V2" i="1"/>
  <c r="V9" i="1"/>
  <c r="V14" i="1"/>
  <c r="V12" i="1"/>
  <c r="V7" i="1"/>
  <c r="V8" i="1"/>
  <c r="F8" i="1" l="1"/>
  <c r="F31" i="1"/>
  <c r="F35" i="1"/>
  <c r="F3" i="1"/>
  <c r="F7" i="1"/>
  <c r="F44" i="1"/>
  <c r="F33" i="1" l="1"/>
  <c r="F30" i="1"/>
  <c r="F24" i="1"/>
  <c r="F32" i="1"/>
  <c r="F25" i="1"/>
  <c r="F34" i="1"/>
  <c r="F36" i="1"/>
  <c r="F37" i="1"/>
  <c r="F45" i="1"/>
  <c r="F2" i="1"/>
  <c r="G8" i="1" s="1"/>
  <c r="G7" i="1" l="1"/>
  <c r="G3" i="1"/>
  <c r="G9" i="1"/>
  <c r="G12" i="1"/>
  <c r="G2" i="1"/>
  <c r="G16" i="1"/>
  <c r="G5" i="1"/>
  <c r="G10" i="1"/>
  <c r="G15" i="1"/>
  <c r="G14" i="1"/>
  <c r="G6" i="1"/>
  <c r="G11" i="1"/>
  <c r="G4" i="1"/>
  <c r="G13" i="1"/>
  <c r="F29" i="1"/>
  <c r="F21" i="1"/>
  <c r="F23" i="1"/>
  <c r="F27" i="1"/>
  <c r="F19" i="1"/>
  <c r="I1" i="1"/>
  <c r="I2" i="1" s="1"/>
  <c r="BJ2" i="1" s="1"/>
  <c r="F46" i="1"/>
  <c r="F20" i="1" l="1"/>
  <c r="F22" i="1"/>
  <c r="F47" i="1"/>
  <c r="I9" i="1"/>
  <c r="BJ9" i="1" s="1"/>
  <c r="I16" i="1"/>
  <c r="BJ16" i="1" s="1"/>
  <c r="I15" i="1"/>
  <c r="BJ15" i="1" s="1"/>
  <c r="I12" i="1"/>
  <c r="BJ12" i="1" s="1"/>
  <c r="I13" i="1"/>
  <c r="BJ13" i="1" s="1"/>
  <c r="I10" i="1"/>
  <c r="BJ10" i="1" s="1"/>
  <c r="I5" i="1"/>
  <c r="BJ5" i="1" s="1"/>
  <c r="I14" i="1"/>
  <c r="BJ14" i="1" s="1"/>
  <c r="I4" i="1"/>
  <c r="BJ4" i="1" s="1"/>
  <c r="I6" i="1"/>
  <c r="BJ6" i="1" s="1"/>
  <c r="I11" i="1"/>
  <c r="BJ11" i="1" s="1"/>
  <c r="I7" i="1"/>
  <c r="BJ7" i="1" s="1"/>
  <c r="I8" i="1"/>
  <c r="BJ8" i="1" s="1"/>
  <c r="I3" i="1"/>
  <c r="BJ3" i="1" s="1"/>
  <c r="F28" i="1" l="1"/>
  <c r="F18" i="1"/>
  <c r="G21" i="1" s="1"/>
  <c r="BK6" i="1"/>
  <c r="BK8" i="1"/>
  <c r="BK9" i="1"/>
  <c r="BK11" i="1"/>
  <c r="BK4" i="1"/>
  <c r="BK5" i="1"/>
  <c r="BK7" i="1"/>
  <c r="BK2" i="1"/>
  <c r="BK14" i="1"/>
  <c r="BK10" i="1"/>
  <c r="BK13" i="1"/>
  <c r="BK12" i="1"/>
  <c r="BK15" i="1"/>
  <c r="BK3" i="1"/>
  <c r="BK16" i="1"/>
  <c r="H20" i="1" l="1"/>
  <c r="H18" i="1"/>
  <c r="G18" i="1"/>
  <c r="H8" i="1"/>
  <c r="H3" i="1"/>
  <c r="H35" i="1"/>
  <c r="H31" i="1"/>
  <c r="H37" i="1"/>
  <c r="H15" i="1"/>
  <c r="H12" i="1"/>
  <c r="H24" i="1"/>
  <c r="H14" i="1"/>
  <c r="G24" i="1"/>
  <c r="H5" i="1"/>
  <c r="H10" i="1"/>
  <c r="H34" i="1"/>
  <c r="H7" i="1"/>
  <c r="H33" i="1"/>
  <c r="H9" i="1"/>
  <c r="H6" i="1"/>
  <c r="H36" i="1"/>
  <c r="H13" i="1"/>
  <c r="H32" i="1"/>
  <c r="H16" i="1"/>
  <c r="G25" i="1"/>
  <c r="H30" i="1"/>
  <c r="H4" i="1"/>
  <c r="H25" i="1"/>
  <c r="H2" i="1"/>
  <c r="H11" i="1"/>
  <c r="H23" i="1"/>
  <c r="H29" i="1"/>
  <c r="H19" i="1"/>
  <c r="G23" i="1"/>
  <c r="G19" i="1"/>
  <c r="H21" i="1"/>
  <c r="H27" i="1"/>
  <c r="G22" i="1"/>
  <c r="H22" i="1"/>
  <c r="G28" i="1"/>
  <c r="H28" i="1"/>
  <c r="G35" i="1"/>
  <c r="G37" i="1"/>
  <c r="G33" i="1"/>
  <c r="G34" i="1"/>
  <c r="G32" i="1"/>
  <c r="G27" i="1"/>
  <c r="G36" i="1"/>
  <c r="G31" i="1"/>
  <c r="G29" i="1"/>
  <c r="G30" i="1"/>
  <c r="G20" i="1"/>
  <c r="J1" i="1"/>
  <c r="J18" i="1" s="1"/>
  <c r="BL18" i="1" s="1"/>
  <c r="I17" i="1"/>
  <c r="I26" i="1"/>
  <c r="I25" i="1" l="1"/>
  <c r="BJ25" i="1" s="1"/>
  <c r="I24" i="1"/>
  <c r="BJ24" i="1" s="1"/>
  <c r="I21" i="1"/>
  <c r="BJ21" i="1" s="1"/>
  <c r="I23" i="1"/>
  <c r="BJ23" i="1" s="1"/>
  <c r="I19" i="1"/>
  <c r="BJ19" i="1" s="1"/>
  <c r="I20" i="1"/>
  <c r="BJ20" i="1" s="1"/>
  <c r="I22" i="1"/>
  <c r="BJ22" i="1" s="1"/>
  <c r="I18" i="1"/>
  <c r="BJ18" i="1" s="1"/>
  <c r="J29" i="1"/>
  <c r="BL29" i="1" s="1"/>
  <c r="J16" i="1"/>
  <c r="BL16" i="1" s="1"/>
  <c r="J9" i="1"/>
  <c r="BL9" i="1" s="1"/>
  <c r="J12" i="1"/>
  <c r="BL12" i="1" s="1"/>
  <c r="J14" i="1"/>
  <c r="BL14" i="1" s="1"/>
  <c r="J11" i="1"/>
  <c r="BL11" i="1" s="1"/>
  <c r="J13" i="1"/>
  <c r="BL13" i="1" s="1"/>
  <c r="J5" i="1"/>
  <c r="BL5" i="1" s="1"/>
  <c r="J15" i="1"/>
  <c r="BL15" i="1" s="1"/>
  <c r="J10" i="1"/>
  <c r="BL10" i="1" s="1"/>
  <c r="J6" i="1"/>
  <c r="BL6" i="1" s="1"/>
  <c r="J4" i="1"/>
  <c r="BL4" i="1" s="1"/>
  <c r="J8" i="1"/>
  <c r="BL8" i="1" s="1"/>
  <c r="J3" i="1"/>
  <c r="BL3" i="1" s="1"/>
  <c r="J7" i="1"/>
  <c r="BL7" i="1" s="1"/>
  <c r="J31" i="1"/>
  <c r="BL31" i="1" s="1"/>
  <c r="J35" i="1"/>
  <c r="BL35" i="1" s="1"/>
  <c r="J24" i="1"/>
  <c r="BL24" i="1" s="1"/>
  <c r="J32" i="1"/>
  <c r="BL32" i="1" s="1"/>
  <c r="J33" i="1"/>
  <c r="BL33" i="1" s="1"/>
  <c r="J2" i="1"/>
  <c r="BL2" i="1" s="1"/>
  <c r="J36" i="1"/>
  <c r="BL36" i="1" s="1"/>
  <c r="J25" i="1"/>
  <c r="BL25" i="1" s="1"/>
  <c r="J34" i="1"/>
  <c r="BL34" i="1" s="1"/>
  <c r="J30" i="1"/>
  <c r="BL30" i="1" s="1"/>
  <c r="J37" i="1"/>
  <c r="BL37" i="1" s="1"/>
  <c r="J21" i="1"/>
  <c r="BL21" i="1" s="1"/>
  <c r="J23" i="1"/>
  <c r="BL23" i="1" s="1"/>
  <c r="J19" i="1"/>
  <c r="BL19" i="1" s="1"/>
  <c r="J27" i="1"/>
  <c r="BL27" i="1" s="1"/>
  <c r="J20" i="1"/>
  <c r="BL20" i="1" s="1"/>
  <c r="J22" i="1"/>
  <c r="BL22" i="1" s="1"/>
  <c r="I36" i="1"/>
  <c r="BJ36" i="1" s="1"/>
  <c r="I31" i="1"/>
  <c r="BJ31" i="1" s="1"/>
  <c r="I35" i="1"/>
  <c r="BJ35" i="1" s="1"/>
  <c r="I32" i="1"/>
  <c r="BJ32" i="1" s="1"/>
  <c r="I33" i="1"/>
  <c r="BJ33" i="1" s="1"/>
  <c r="I30" i="1"/>
  <c r="BJ30" i="1" s="1"/>
  <c r="I34" i="1"/>
  <c r="BJ34" i="1" s="1"/>
  <c r="I37" i="1"/>
  <c r="BJ37" i="1" s="1"/>
  <c r="I29" i="1"/>
  <c r="BJ29" i="1" s="1"/>
  <c r="I27" i="1"/>
  <c r="BJ27" i="1" s="1"/>
  <c r="I28" i="1"/>
  <c r="BJ28" i="1" s="1"/>
  <c r="J28" i="1"/>
  <c r="BL28" i="1" s="1"/>
  <c r="BK28" i="1" l="1"/>
  <c r="BK21" i="1"/>
  <c r="BM20" i="1"/>
  <c r="BM24" i="1"/>
  <c r="BK24" i="1"/>
  <c r="BM18" i="1"/>
  <c r="BM27" i="1"/>
  <c r="BK18" i="1"/>
  <c r="BM19" i="1"/>
  <c r="BM14" i="1"/>
  <c r="BM23" i="1"/>
  <c r="BM31" i="1"/>
  <c r="BM12" i="1"/>
  <c r="BK27" i="1"/>
  <c r="BK34" i="1"/>
  <c r="BM21" i="1"/>
  <c r="BM7" i="1"/>
  <c r="BM9" i="1"/>
  <c r="BM16" i="1"/>
  <c r="BK33" i="1"/>
  <c r="BM30" i="1"/>
  <c r="BM8" i="1"/>
  <c r="BM29" i="1"/>
  <c r="BK30" i="1"/>
  <c r="BM25" i="1"/>
  <c r="BM4" i="1"/>
  <c r="BK22" i="1"/>
  <c r="BM3" i="1"/>
  <c r="BM34" i="1"/>
  <c r="BM36" i="1"/>
  <c r="BM37" i="1"/>
  <c r="BK32" i="1"/>
  <c r="BK35" i="1"/>
  <c r="BM6" i="1"/>
  <c r="BK31" i="1"/>
  <c r="BM10" i="1"/>
  <c r="BK36" i="1"/>
  <c r="BM2" i="1"/>
  <c r="BM15" i="1"/>
  <c r="BK20" i="1"/>
  <c r="BM28" i="1"/>
  <c r="BM22" i="1"/>
  <c r="BM33" i="1"/>
  <c r="BM5" i="1"/>
  <c r="BK19" i="1"/>
  <c r="BM32" i="1"/>
  <c r="BM13" i="1"/>
  <c r="BK23" i="1"/>
  <c r="BM11" i="1"/>
  <c r="BM35" i="1"/>
  <c r="BK29" i="1"/>
  <c r="BK37" i="1"/>
  <c r="BK25" i="1"/>
</calcChain>
</file>

<file path=xl/sharedStrings.xml><?xml version="1.0" encoding="utf-8"?>
<sst xmlns="http://schemas.openxmlformats.org/spreadsheetml/2006/main" count="208" uniqueCount="59">
  <si>
    <t>Beep test</t>
  </si>
  <si>
    <t>Antonín KOUŘIL</t>
  </si>
  <si>
    <t>Martin ŠTEFAN</t>
  </si>
  <si>
    <t>Jan ČECH</t>
  </si>
  <si>
    <t>Jan HERMAN</t>
  </si>
  <si>
    <t>Tereza BÍLOVÁ</t>
  </si>
  <si>
    <t>Jakub ŠULC</t>
  </si>
  <si>
    <t>Matýsek PHAM</t>
  </si>
  <si>
    <t>Vojtěch KUCHARCZYK</t>
  </si>
  <si>
    <t>Simona PLOTĚNÁ</t>
  </si>
  <si>
    <t>Martin PLOTĚNÝ</t>
  </si>
  <si>
    <t>Amálie NEJERALOVÁ</t>
  </si>
  <si>
    <t>Ema KLAUDINGEROVÁ</t>
  </si>
  <si>
    <t>Daniel POP</t>
  </si>
  <si>
    <t>Adam RADKOVSKÝ</t>
  </si>
  <si>
    <t>Jakub HORKÝ</t>
  </si>
  <si>
    <t>Pavel OPLT</t>
  </si>
  <si>
    <t>Jan BOTKA</t>
  </si>
  <si>
    <t>Vít HAVLÍK</t>
  </si>
  <si>
    <t>Miroslav OPLT</t>
  </si>
  <si>
    <t>Tereza LOŠŤÁKOVÁ</t>
  </si>
  <si>
    <t>Natálie ŠEDOVÁ</t>
  </si>
  <si>
    <t>Michaela BOTKOVÁ</t>
  </si>
  <si>
    <t>Klára PEŠTÁLOVÁ</t>
  </si>
  <si>
    <t>Lucie JANÁČKOVÁ</t>
  </si>
  <si>
    <t>Eliška ŠEDOVÁ</t>
  </si>
  <si>
    <t>Marija MIKALAUSKYTE</t>
  </si>
  <si>
    <t>Rebeka ŽIŽKOVSKÁ</t>
  </si>
  <si>
    <t>Katya CHERNYAVSKAYA</t>
  </si>
  <si>
    <t>Varvara KARPOVA</t>
  </si>
  <si>
    <t>LIN Chia-Hsuan</t>
  </si>
  <si>
    <t>Daniela RŮŽIČKOVÁ</t>
  </si>
  <si>
    <t>Artem ZIMARIN</t>
  </si>
  <si>
    <t>děti</t>
  </si>
  <si>
    <t>muži</t>
  </si>
  <si>
    <t>ženy</t>
  </si>
  <si>
    <t>člunkový běh</t>
  </si>
  <si>
    <t>-</t>
  </si>
  <si>
    <t>skok z místa</t>
  </si>
  <si>
    <t>trojskok</t>
  </si>
  <si>
    <t>švihadlo 1min</t>
  </si>
  <si>
    <t>švihadlo 3min</t>
  </si>
  <si>
    <t>Floriánek</t>
  </si>
  <si>
    <t>Plank</t>
  </si>
  <si>
    <t>Jacíkův test</t>
  </si>
  <si>
    <t>max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</si>
  <si>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</si>
  <si>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</si>
  <si>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</si>
  <si>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</si>
  <si>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</si>
  <si>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</si>
  <si>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</si>
  <si>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</si>
  <si>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</si>
  <si>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kategorie</t>
  </si>
  <si>
    <t>celkem</t>
  </si>
  <si>
    <t>Tomáš OREL</t>
  </si>
  <si>
    <t>Jan OREL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</si>
</sst>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" fontId="0" fillId="0" borderId="0" xfId="1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0" fillId="2" borderId="2" xfId="1" applyNumberFormat="1" applyFon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" fontId="0" fillId="4" borderId="2" xfId="1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60AD-7220-46EA-968B-8DF38A02BED1}">
  <dimension ref="A1:BM47"/>
  <sheetViews>
    <sheetView tabSelected="1" zoomScale="85" zoomScaleNormal="85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BK33" sqref="BK33"/>
    </sheetView>
  </sheetViews>
  <sheetFormatPr defaultRowHeight="14.4" x14ac:dyDescent="0.55000000000000004"/>
  <cols>
    <col min="1" max="1" width="4.9453125" style="5" customWidth="1"/>
    <col min="2" max="2" width="8.83984375" style="5"/>
    <col min="3" max="3" width="23.734375" customWidth="1"/>
    <col min="4" max="5" width="4.26171875" style="6" customWidth="1"/>
    <col min="6" max="6" width="9.68359375" style="1" customWidth="1"/>
    <col min="7" max="8" width="6.26171875" style="1" customWidth="1"/>
    <col min="9" max="10" width="8.68359375" style="7" customWidth="1"/>
    <col min="11" max="11" width="13.47265625" style="8" customWidth="1"/>
    <col min="12" max="13" width="6.26171875" style="1" customWidth="1"/>
    <col min="14" max="15" width="8.68359375" style="9" customWidth="1"/>
    <col min="16" max="18" width="5.15625" style="10" customWidth="1"/>
    <col min="19" max="19" width="8.83984375" style="11"/>
    <col min="20" max="21" width="6.26171875" style="1" customWidth="1"/>
    <col min="22" max="23" width="8.68359375" style="12" customWidth="1"/>
    <col min="24" max="26" width="4.734375" style="18" customWidth="1"/>
    <col min="28" max="29" width="6.26171875" style="1" customWidth="1"/>
    <col min="30" max="31" width="8.68359375" style="19" customWidth="1"/>
    <col min="32" max="33" width="4.578125" style="13" customWidth="1"/>
    <col min="34" max="34" width="8.83984375" style="5"/>
    <col min="35" max="36" width="6.26171875" style="1" customWidth="1"/>
    <col min="37" max="38" width="8.68359375" style="20" customWidth="1"/>
    <col min="39" max="40" width="6.1015625" style="5" customWidth="1"/>
    <col min="41" max="41" width="8.83984375" style="5"/>
    <col min="42" max="43" width="6.26171875" style="1" customWidth="1"/>
    <col min="44" max="45" width="8.68359375" style="20" customWidth="1"/>
    <col min="46" max="46" width="12.15625" style="5" customWidth="1"/>
    <col min="47" max="48" width="6.26171875" style="1" customWidth="1"/>
    <col min="49" max="50" width="8.68359375" style="20" customWidth="1"/>
    <col min="51" max="51" width="13" style="5" customWidth="1"/>
    <col min="52" max="53" width="6.26171875" style="1" customWidth="1"/>
    <col min="54" max="55" width="8.68359375" style="20" customWidth="1"/>
    <col min="56" max="56" width="13" style="5" customWidth="1"/>
    <col min="57" max="58" width="6.26171875" style="1" customWidth="1"/>
    <col min="59" max="60" width="8.68359375" style="20" customWidth="1"/>
    <col min="63" max="63" width="8.83984375" style="5"/>
  </cols>
  <sheetData>
    <row r="1" spans="1:65" x14ac:dyDescent="0.55000000000000004">
      <c r="D1" s="34" t="s">
        <v>0</v>
      </c>
      <c r="E1" s="34"/>
      <c r="F1" s="34"/>
      <c r="G1" s="6"/>
      <c r="H1" s="6"/>
      <c r="I1" s="7">
        <f>AVERAGE(F2:F16)</f>
        <v>25.933333333333334</v>
      </c>
      <c r="J1" s="7">
        <f>AVERAGE(F2:F37)</f>
        <v>41.147058823529413</v>
      </c>
      <c r="K1" s="8" t="s">
        <v>36</v>
      </c>
      <c r="L1" s="6"/>
      <c r="M1" s="6"/>
      <c r="N1" s="9">
        <f>AVERAGE(K2:K16)</f>
        <v>12.48</v>
      </c>
      <c r="O1" s="9">
        <f>AVERAGE(K2:K37)</f>
        <v>11.609090909090908</v>
      </c>
      <c r="P1" s="31" t="s">
        <v>38</v>
      </c>
      <c r="Q1" s="31"/>
      <c r="R1" s="31"/>
      <c r="S1" s="11" t="s">
        <v>45</v>
      </c>
      <c r="T1" s="6"/>
      <c r="U1" s="6"/>
      <c r="V1" s="12">
        <f>AVERAGE(S2:S16)</f>
        <v>159.06666666666666</v>
      </c>
      <c r="W1" s="12">
        <f>AVERAGE(S2:S37)</f>
        <v>186.61764705882354</v>
      </c>
      <c r="X1" s="32" t="s">
        <v>39</v>
      </c>
      <c r="Y1" s="32"/>
      <c r="Z1" s="32"/>
      <c r="AA1" s="5" t="s">
        <v>45</v>
      </c>
      <c r="AB1" s="6"/>
      <c r="AC1" s="6"/>
      <c r="AD1" s="12">
        <f>AVERAGE(AA2:AA16)</f>
        <v>518.73333333333335</v>
      </c>
      <c r="AE1" s="12">
        <f>AVERAGE(AA2:AA37)</f>
        <v>624.5</v>
      </c>
      <c r="AF1" s="32" t="s">
        <v>40</v>
      </c>
      <c r="AG1" s="32"/>
      <c r="AH1" s="5" t="s">
        <v>45</v>
      </c>
      <c r="AI1" s="6"/>
      <c r="AJ1" s="6"/>
      <c r="AK1" s="12">
        <f>AVERAGE(AH2:AH16)</f>
        <v>96.2</v>
      </c>
      <c r="AL1" s="12">
        <f>AVERAGE(AH2:AH37)</f>
        <v>135.85294117647058</v>
      </c>
      <c r="AM1" s="33" t="s">
        <v>41</v>
      </c>
      <c r="AN1" s="33"/>
      <c r="AO1" s="5" t="s">
        <v>45</v>
      </c>
      <c r="AP1" s="6"/>
      <c r="AQ1" s="6"/>
      <c r="AR1" s="12">
        <f>AVERAGE(AO2:AO16)</f>
        <v>227.46666666666667</v>
      </c>
      <c r="AS1" s="12">
        <f>AVERAGE(AO2:AO37)</f>
        <v>320.76470588235293</v>
      </c>
      <c r="AT1" s="5" t="s">
        <v>42</v>
      </c>
      <c r="AU1" s="6"/>
      <c r="AV1" s="6"/>
      <c r="AW1" s="12">
        <f>AVERAGE(AT2:AT16)</f>
        <v>20.333333333333332</v>
      </c>
      <c r="AX1" s="12">
        <f>AVERAGE(AT2:AT37)</f>
        <v>17.441176470588236</v>
      </c>
      <c r="AY1" s="5" t="s">
        <v>43</v>
      </c>
      <c r="AZ1" s="6"/>
      <c r="BA1" s="6"/>
      <c r="BB1" s="12">
        <f>AVERAGE(AY2:AY16)</f>
        <v>97</v>
      </c>
      <c r="BC1" s="12">
        <f>AVERAGE(AY2:AY37)</f>
        <v>110.29411764705883</v>
      </c>
      <c r="BD1" s="5" t="s">
        <v>44</v>
      </c>
      <c r="BE1" s="6"/>
      <c r="BF1" s="6"/>
      <c r="BG1" s="12">
        <f>AVERAGE(BD2:BD16)</f>
        <v>9</v>
      </c>
      <c r="BH1" s="12">
        <f>AVERAGE(BD2:BD37)</f>
        <v>9.9705882352941178</v>
      </c>
      <c r="BJ1" t="s">
        <v>55</v>
      </c>
      <c r="BL1" t="s">
        <v>56</v>
      </c>
    </row>
    <row r="2" spans="1:65" x14ac:dyDescent="0.55000000000000004">
      <c r="A2" s="5">
        <v>1</v>
      </c>
      <c r="B2" s="5" t="s">
        <v>33</v>
      </c>
      <c r="C2" t="s">
        <v>4</v>
      </c>
      <c r="D2" s="6">
        <v>6</v>
      </c>
      <c r="E2" s="6">
        <v>1</v>
      </c>
      <c r="F2" s="1">
        <f>VLOOKUP(D2,$D$39:$F$47,3)+E2</f>
        <v>42</v>
      </c>
      <c r="G2" s="24">
        <f>RANK(F2,$F$2:$F$16)</f>
        <v>1</v>
      </c>
      <c r="H2" s="22">
        <f>RANK(F2,$F$2:$F$37)</f>
        <v>14</v>
      </c>
      <c r="I2" s="7">
        <f t="shared" ref="I2:I16" si="0">F2/$I$1</f>
        <v>1.6195372750642674</v>
      </c>
      <c r="J2" s="7">
        <f t="shared" ref="J2:J16" si="1">F2/$J$1</f>
        <v>1.0207290922087204</v>
      </c>
      <c r="K2" s="8">
        <v>11.7</v>
      </c>
      <c r="L2" s="28">
        <f>RANK(K2,$K$2:$K$16,1)</f>
        <v>3</v>
      </c>
      <c r="M2" s="22">
        <f>RANK(K2,$K$2:$K$37,1)</f>
        <v>19</v>
      </c>
      <c r="N2" s="7">
        <f t="shared" ref="N2:N16" si="2">$N$1/K2</f>
        <v>1.0666666666666669</v>
      </c>
      <c r="O2" s="7">
        <f t="shared" ref="O2:O16" si="3">$O$1/K2</f>
        <v>0.9922299922299922</v>
      </c>
      <c r="P2" s="10">
        <v>180</v>
      </c>
      <c r="Q2" s="10">
        <v>186</v>
      </c>
      <c r="R2" s="10">
        <v>189</v>
      </c>
      <c r="S2" s="11">
        <f t="shared" ref="S2:S16" si="4">MAX(P2:R2)</f>
        <v>189</v>
      </c>
      <c r="T2" s="26">
        <f>RANK(S2,$S$2:$S$16)</f>
        <v>2</v>
      </c>
      <c r="U2" s="22">
        <f>RANK(S2,$S$2:$S$37)</f>
        <v>16</v>
      </c>
      <c r="V2" s="14">
        <f t="shared" ref="V2:V16" si="5">S2/$V$1</f>
        <v>1.1881810561609389</v>
      </c>
      <c r="W2" s="14">
        <f t="shared" ref="W2:W16" si="6">S2/$W$1</f>
        <v>1.0127659574468084</v>
      </c>
      <c r="X2" s="10">
        <v>653</v>
      </c>
      <c r="Y2" s="10">
        <v>680</v>
      </c>
      <c r="Z2" s="10">
        <v>702</v>
      </c>
      <c r="AA2" s="11">
        <f t="shared" ref="AA2:AA16" si="7">MAX(X2:Z2)</f>
        <v>702</v>
      </c>
      <c r="AB2" s="24">
        <f>RANK(AA2,$AA$2:$AA$16)</f>
        <v>1</v>
      </c>
      <c r="AC2" s="22">
        <f>RANK(AA2,$AA$2:$AA$37)</f>
        <v>9</v>
      </c>
      <c r="AD2" s="14">
        <f t="shared" ref="AD2:AD16" si="8">AA2/$AD$1</f>
        <v>1.3532964914535406</v>
      </c>
      <c r="AE2" s="14">
        <f t="shared" ref="AE2:AE16" si="9">AA2/$AE$1</f>
        <v>1.1240992794235389</v>
      </c>
      <c r="AF2" s="10">
        <v>162</v>
      </c>
      <c r="AG2" s="10">
        <v>136</v>
      </c>
      <c r="AH2" s="11">
        <f t="shared" ref="AH2:AH16" si="10">MAX(AF2:AG2)</f>
        <v>162</v>
      </c>
      <c r="AI2" s="28">
        <f>RANK(AH2,$AH$2:$AH$16)</f>
        <v>3</v>
      </c>
      <c r="AJ2" s="22">
        <f>RANK(AH2,$AH$2:$AH$37)</f>
        <v>14</v>
      </c>
      <c r="AK2" s="14">
        <f t="shared" ref="AK2:AK16" si="11">AH2/$AK$1</f>
        <v>1.683991683991684</v>
      </c>
      <c r="AL2" s="14">
        <f t="shared" ref="AL2:AL16" si="12">AH2/$AL$1</f>
        <v>1.192465901710327</v>
      </c>
      <c r="AM2" s="10">
        <v>360</v>
      </c>
      <c r="AN2" s="10">
        <v>398</v>
      </c>
      <c r="AO2" s="11">
        <f t="shared" ref="AO2:AO16" si="13">MAX(AM2:AN2)</f>
        <v>398</v>
      </c>
      <c r="AP2" s="26">
        <f>RANK(AO2,$AO$2:$AO$16)</f>
        <v>2</v>
      </c>
      <c r="AQ2" s="22">
        <f>RANK(AO2,$AO$2:$AO$37)</f>
        <v>13</v>
      </c>
      <c r="AR2" s="14">
        <f t="shared" ref="AR2:AR16" si="14">AO2/$AR$1</f>
        <v>1.7497069167643611</v>
      </c>
      <c r="AS2" s="14">
        <f t="shared" ref="AS2:AS16" si="15">AO2/$AS$1</f>
        <v>1.240784889051898</v>
      </c>
      <c r="AT2" s="11">
        <v>10</v>
      </c>
      <c r="AU2" s="26">
        <f>RANK(AT2,$AT$2:$AT$16,1)</f>
        <v>2</v>
      </c>
      <c r="AV2" s="22">
        <f>RANK(AT2,$AT$2:$AT$37,1)</f>
        <v>10</v>
      </c>
      <c r="AW2" s="14">
        <f t="shared" ref="AW2:AW16" si="16">1+($AW$1-AT2)*0.06</f>
        <v>1.6199999999999999</v>
      </c>
      <c r="AX2" s="14">
        <f t="shared" ref="AX2:AX16" si="17">1+($AX$1-AT2)*0.06</f>
        <v>1.4464705882352942</v>
      </c>
      <c r="AY2" s="5">
        <v>165</v>
      </c>
      <c r="AZ2" s="21">
        <f>RANK(AY2,$AY$2:$AY$16)</f>
        <v>4</v>
      </c>
      <c r="BA2" s="22">
        <f>RANK(AY2,$AY$2:$AY$37)</f>
        <v>7</v>
      </c>
      <c r="BB2" s="14">
        <f t="shared" ref="BB2:BB16" si="18">AY2/$BB$1</f>
        <v>1.7010309278350515</v>
      </c>
      <c r="BC2" s="14">
        <f t="shared" ref="BC2:BC16" si="19">AY2/$BC$1</f>
        <v>1.496</v>
      </c>
      <c r="BD2" s="5">
        <v>10</v>
      </c>
      <c r="BE2" s="21">
        <f>RANK(BD2,$BD$2:$BD$16)</f>
        <v>4</v>
      </c>
      <c r="BF2" s="22">
        <f>RANK(BD2,$BD$2:$BD$37)</f>
        <v>12</v>
      </c>
      <c r="BG2" s="14">
        <f t="shared" ref="BG2:BG16" si="20">BD2/$BG$1</f>
        <v>1.1111111111111112</v>
      </c>
      <c r="BH2" s="14">
        <f t="shared" ref="BH2:BH16" si="21">BD2/$BH$1</f>
        <v>1.0029498525073746</v>
      </c>
      <c r="BJ2" s="15">
        <f t="shared" ref="BJ2:BJ16" si="22">SUM(I2,N2,V2,AD2,AK2,AR2,AW2,BB2,BG2)</f>
        <v>13.093522129047621</v>
      </c>
      <c r="BK2" s="3">
        <f t="shared" ref="BK2:BK16" si="23">RANK(BJ2,$BJ$2:$BJ$16)</f>
        <v>1</v>
      </c>
      <c r="BL2" s="15">
        <f t="shared" ref="BL2:BL16" si="24">SUM(J2,O2,W2,AE2,AL2,AS2,AX2,BC2,BH2)</f>
        <v>10.528495552813954</v>
      </c>
      <c r="BM2" s="5">
        <f t="shared" ref="BM2:BM16" si="25">RANK(BL2,$BL$2:$BL$37)</f>
        <v>9</v>
      </c>
    </row>
    <row r="3" spans="1:65" x14ac:dyDescent="0.55000000000000004">
      <c r="A3" s="5">
        <v>2</v>
      </c>
      <c r="B3" s="5" t="s">
        <v>33</v>
      </c>
      <c r="C3" t="s">
        <v>7</v>
      </c>
      <c r="D3" s="6">
        <v>5</v>
      </c>
      <c r="E3" s="6">
        <v>6</v>
      </c>
      <c r="F3" s="1">
        <f t="shared" ref="F3:F37" si="26">VLOOKUP(D3,$D$39:$F$47,3)+E3</f>
        <v>38</v>
      </c>
      <c r="G3" s="26">
        <f t="shared" ref="G3:G16" si="27">RANK(F3,$F$2:$F$16)</f>
        <v>2</v>
      </c>
      <c r="H3" s="22">
        <f t="shared" ref="H3:H37" si="28">RANK(F3,$F$2:$F$37)</f>
        <v>19</v>
      </c>
      <c r="I3" s="7">
        <f t="shared" si="0"/>
        <v>1.4652956298200515</v>
      </c>
      <c r="J3" s="7">
        <f t="shared" si="1"/>
        <v>0.92351679771265183</v>
      </c>
      <c r="K3" s="8">
        <v>12.5</v>
      </c>
      <c r="L3" s="21">
        <f t="shared" ref="L3:L16" si="29">RANK(K3,$K$2:$K$16,1)</f>
        <v>9</v>
      </c>
      <c r="M3" s="22">
        <f t="shared" ref="M3:M37" si="30">RANK(K3,$K$2:$K$37,1)</f>
        <v>27</v>
      </c>
      <c r="N3" s="7">
        <f t="shared" si="2"/>
        <v>0.99840000000000007</v>
      </c>
      <c r="O3" s="7">
        <f t="shared" si="3"/>
        <v>0.92872727272727262</v>
      </c>
      <c r="P3" s="10">
        <v>168</v>
      </c>
      <c r="Q3" s="10">
        <v>162</v>
      </c>
      <c r="R3" s="10">
        <v>157</v>
      </c>
      <c r="S3" s="11">
        <f t="shared" si="4"/>
        <v>168</v>
      </c>
      <c r="T3" s="21">
        <f t="shared" ref="T3:T16" si="31">RANK(S3,$S$2:$S$16)</f>
        <v>4</v>
      </c>
      <c r="U3" s="22">
        <f t="shared" ref="U3:U37" si="32">RANK(S3,$S$2:$S$37)</f>
        <v>22</v>
      </c>
      <c r="V3" s="14">
        <f t="shared" si="5"/>
        <v>1.0561609388097235</v>
      </c>
      <c r="W3" s="14">
        <f t="shared" si="6"/>
        <v>0.90023640661938531</v>
      </c>
      <c r="X3" s="10">
        <v>486</v>
      </c>
      <c r="Y3" s="10">
        <v>511</v>
      </c>
      <c r="Z3" s="10">
        <v>550</v>
      </c>
      <c r="AA3" s="11">
        <f t="shared" si="7"/>
        <v>550</v>
      </c>
      <c r="AB3" s="21">
        <f t="shared" ref="AB3:AB16" si="33">RANK(AA3,$AA$2:$AA$16)</f>
        <v>6</v>
      </c>
      <c r="AC3" s="22">
        <f t="shared" ref="AC3:AC37" si="34">RANK(AA3,$AA$2:$AA$37)</f>
        <v>25</v>
      </c>
      <c r="AD3" s="14">
        <f t="shared" si="8"/>
        <v>1.0602750289165916</v>
      </c>
      <c r="AE3" s="14">
        <f t="shared" si="9"/>
        <v>0.88070456365092076</v>
      </c>
      <c r="AF3" s="10">
        <v>170</v>
      </c>
      <c r="AG3" s="10">
        <v>180</v>
      </c>
      <c r="AH3" s="11">
        <f t="shared" si="10"/>
        <v>180</v>
      </c>
      <c r="AI3" s="24">
        <f t="shared" ref="AI3:AI16" si="35">RANK(AH3,$AH$2:$AH$16)</f>
        <v>1</v>
      </c>
      <c r="AJ3" s="22">
        <f t="shared" ref="AJ3:AJ37" si="36">RANK(AH3,$AH$2:$AH$37)</f>
        <v>7</v>
      </c>
      <c r="AK3" s="14">
        <f t="shared" si="11"/>
        <v>1.871101871101871</v>
      </c>
      <c r="AL3" s="14">
        <f t="shared" si="12"/>
        <v>1.3249621130114744</v>
      </c>
      <c r="AM3" s="10">
        <v>339</v>
      </c>
      <c r="AN3" s="13" t="s">
        <v>37</v>
      </c>
      <c r="AO3" s="11">
        <f t="shared" si="13"/>
        <v>339</v>
      </c>
      <c r="AP3" s="21">
        <f t="shared" ref="AP3:AP16" si="37">RANK(AO3,$AO$2:$AO$16)</f>
        <v>5</v>
      </c>
      <c r="AQ3" s="22">
        <f t="shared" ref="AQ3:AQ37" si="38">RANK(AO3,$AO$2:$AO$37)</f>
        <v>21</v>
      </c>
      <c r="AR3" s="14">
        <f t="shared" si="14"/>
        <v>1.4903282532239155</v>
      </c>
      <c r="AS3" s="14">
        <f t="shared" si="15"/>
        <v>1.0568494406748579</v>
      </c>
      <c r="AT3" s="11">
        <v>18</v>
      </c>
      <c r="AU3" s="21">
        <f t="shared" ref="AU3:AU16" si="39">RANK(AT3,$AT$2:$AT$16,1)</f>
        <v>5</v>
      </c>
      <c r="AV3" s="22">
        <f t="shared" ref="AV3:AV16" si="40">RANK(AT3,$AT$2:$AT$37,1)</f>
        <v>18</v>
      </c>
      <c r="AW3" s="14">
        <f t="shared" si="16"/>
        <v>1.1399999999999999</v>
      </c>
      <c r="AX3" s="14">
        <f t="shared" si="17"/>
        <v>0.96647058823529408</v>
      </c>
      <c r="AY3" s="5">
        <v>180</v>
      </c>
      <c r="AZ3" s="28">
        <f t="shared" ref="AZ3:AZ16" si="41">RANK(AY3,$AY$2:$AY$16)</f>
        <v>3</v>
      </c>
      <c r="BA3" s="22">
        <f t="shared" ref="BA3:BA37" si="42">RANK(AY3,$AY$2:$AY$37)</f>
        <v>5</v>
      </c>
      <c r="BB3" s="14">
        <f t="shared" si="18"/>
        <v>1.8556701030927836</v>
      </c>
      <c r="BC3" s="14">
        <f t="shared" si="19"/>
        <v>1.6319999999999999</v>
      </c>
      <c r="BD3" s="5">
        <v>10</v>
      </c>
      <c r="BE3" s="21">
        <f t="shared" ref="BE3:BE16" si="43">RANK(BD3,$BD$2:$BD$16)</f>
        <v>4</v>
      </c>
      <c r="BF3" s="22">
        <f t="shared" ref="BF3:BF37" si="44">RANK(BD3,$BD$2:$BD$37)</f>
        <v>12</v>
      </c>
      <c r="BG3" s="14">
        <f t="shared" si="20"/>
        <v>1.1111111111111112</v>
      </c>
      <c r="BH3" s="14">
        <f t="shared" si="21"/>
        <v>1.0029498525073746</v>
      </c>
      <c r="BJ3" s="15">
        <f t="shared" si="22"/>
        <v>12.048342936076049</v>
      </c>
      <c r="BK3" s="4">
        <f t="shared" si="23"/>
        <v>2</v>
      </c>
      <c r="BL3" s="15">
        <f t="shared" si="24"/>
        <v>9.6164170351392322</v>
      </c>
      <c r="BM3" s="5">
        <f t="shared" si="25"/>
        <v>14</v>
      </c>
    </row>
    <row r="4" spans="1:65" x14ac:dyDescent="0.55000000000000004">
      <c r="A4" s="5">
        <v>3</v>
      </c>
      <c r="B4" s="5" t="s">
        <v>33</v>
      </c>
      <c r="C4" t="s">
        <v>3</v>
      </c>
      <c r="D4" s="6">
        <v>4</v>
      </c>
      <c r="E4" s="6">
        <v>9</v>
      </c>
      <c r="F4" s="1">
        <f t="shared" si="26"/>
        <v>32</v>
      </c>
      <c r="G4" s="21">
        <f t="shared" si="27"/>
        <v>5</v>
      </c>
      <c r="H4" s="22">
        <f t="shared" si="28"/>
        <v>24</v>
      </c>
      <c r="I4" s="7">
        <f t="shared" si="0"/>
        <v>1.2339331619537275</v>
      </c>
      <c r="J4" s="7">
        <f t="shared" si="1"/>
        <v>0.77769835596854897</v>
      </c>
      <c r="K4" s="8">
        <v>11</v>
      </c>
      <c r="L4" s="26">
        <f t="shared" si="29"/>
        <v>2</v>
      </c>
      <c r="M4" s="22">
        <f t="shared" si="30"/>
        <v>9</v>
      </c>
      <c r="N4" s="7">
        <f t="shared" si="2"/>
        <v>1.1345454545454545</v>
      </c>
      <c r="O4" s="7">
        <f t="shared" si="3"/>
        <v>1.0553719008264462</v>
      </c>
      <c r="P4" s="10">
        <v>177</v>
      </c>
      <c r="Q4" s="10">
        <v>166</v>
      </c>
      <c r="R4" s="10">
        <v>172</v>
      </c>
      <c r="S4" s="11">
        <f t="shared" si="4"/>
        <v>177</v>
      </c>
      <c r="T4" s="28">
        <f t="shared" si="31"/>
        <v>3</v>
      </c>
      <c r="U4" s="22">
        <f t="shared" si="32"/>
        <v>19</v>
      </c>
      <c r="V4" s="14">
        <f t="shared" si="5"/>
        <v>1.1127409891031015</v>
      </c>
      <c r="W4" s="14">
        <f t="shared" si="6"/>
        <v>0.9484633569739952</v>
      </c>
      <c r="X4" s="10">
        <v>610</v>
      </c>
      <c r="Y4" s="10">
        <v>627</v>
      </c>
      <c r="Z4" s="10">
        <v>630</v>
      </c>
      <c r="AA4" s="11">
        <f t="shared" si="7"/>
        <v>630</v>
      </c>
      <c r="AB4" s="28">
        <f t="shared" si="33"/>
        <v>3</v>
      </c>
      <c r="AC4" s="22">
        <f t="shared" si="34"/>
        <v>20</v>
      </c>
      <c r="AD4" s="14">
        <f t="shared" si="8"/>
        <v>1.2144968513044596</v>
      </c>
      <c r="AE4" s="14">
        <f t="shared" si="9"/>
        <v>1.0088070456365092</v>
      </c>
      <c r="AF4" s="10">
        <v>153</v>
      </c>
      <c r="AG4" s="10">
        <v>165</v>
      </c>
      <c r="AH4" s="11">
        <f t="shared" si="10"/>
        <v>165</v>
      </c>
      <c r="AI4" s="26">
        <f t="shared" si="35"/>
        <v>2</v>
      </c>
      <c r="AJ4" s="22">
        <f t="shared" si="36"/>
        <v>12</v>
      </c>
      <c r="AK4" s="14">
        <f t="shared" si="11"/>
        <v>1.7151767151767152</v>
      </c>
      <c r="AL4" s="14">
        <f t="shared" si="12"/>
        <v>1.2145486035938515</v>
      </c>
      <c r="AM4" s="10">
        <v>368</v>
      </c>
      <c r="AN4" s="13" t="s">
        <v>37</v>
      </c>
      <c r="AO4" s="11">
        <f t="shared" si="13"/>
        <v>368</v>
      </c>
      <c r="AP4" s="28">
        <f t="shared" si="37"/>
        <v>3</v>
      </c>
      <c r="AQ4" s="22">
        <f t="shared" si="38"/>
        <v>18</v>
      </c>
      <c r="AR4" s="14">
        <f t="shared" si="14"/>
        <v>1.6178194607268463</v>
      </c>
      <c r="AS4" s="14">
        <f t="shared" si="15"/>
        <v>1.1472583898771318</v>
      </c>
      <c r="AT4" s="11">
        <v>23</v>
      </c>
      <c r="AU4" s="21">
        <f t="shared" si="39"/>
        <v>10</v>
      </c>
      <c r="AV4" s="22">
        <f t="shared" si="40"/>
        <v>23</v>
      </c>
      <c r="AW4" s="14">
        <f t="shared" si="16"/>
        <v>0.84</v>
      </c>
      <c r="AX4" s="14">
        <f t="shared" si="17"/>
        <v>0.66647058823529415</v>
      </c>
      <c r="AY4" s="5">
        <v>100</v>
      </c>
      <c r="AZ4" s="21">
        <f t="shared" si="41"/>
        <v>6</v>
      </c>
      <c r="BA4" s="22">
        <f t="shared" si="42"/>
        <v>16</v>
      </c>
      <c r="BB4" s="14">
        <f t="shared" si="18"/>
        <v>1.0309278350515463</v>
      </c>
      <c r="BC4" s="14">
        <f t="shared" si="19"/>
        <v>0.90666666666666662</v>
      </c>
      <c r="BD4" s="5">
        <v>9</v>
      </c>
      <c r="BE4" s="21">
        <f t="shared" si="43"/>
        <v>6</v>
      </c>
      <c r="BF4" s="22">
        <f t="shared" si="44"/>
        <v>22</v>
      </c>
      <c r="BG4" s="14">
        <f t="shared" si="20"/>
        <v>1</v>
      </c>
      <c r="BH4" s="14">
        <f t="shared" si="21"/>
        <v>0.90265486725663713</v>
      </c>
      <c r="BJ4" s="15">
        <f t="shared" si="22"/>
        <v>10.89964046786185</v>
      </c>
      <c r="BK4" s="29">
        <f t="shared" si="23"/>
        <v>3</v>
      </c>
      <c r="BL4" s="15">
        <f t="shared" si="24"/>
        <v>8.6279397750350793</v>
      </c>
      <c r="BM4" s="5">
        <f t="shared" si="25"/>
        <v>20</v>
      </c>
    </row>
    <row r="5" spans="1:65" x14ac:dyDescent="0.55000000000000004">
      <c r="A5" s="5">
        <v>4</v>
      </c>
      <c r="B5" s="5" t="s">
        <v>33</v>
      </c>
      <c r="C5" t="s">
        <v>1</v>
      </c>
      <c r="D5" s="6">
        <v>3</v>
      </c>
      <c r="E5" s="6">
        <v>8</v>
      </c>
      <c r="F5" s="1">
        <f t="shared" si="26"/>
        <v>23</v>
      </c>
      <c r="G5" s="21">
        <f t="shared" si="27"/>
        <v>9</v>
      </c>
      <c r="H5" s="22">
        <f t="shared" si="28"/>
        <v>28</v>
      </c>
      <c r="I5" s="7">
        <f t="shared" si="0"/>
        <v>0.88688946015424164</v>
      </c>
      <c r="J5" s="7">
        <f t="shared" si="1"/>
        <v>0.55897069335239458</v>
      </c>
      <c r="K5" s="8">
        <v>13</v>
      </c>
      <c r="L5" s="21">
        <f t="shared" si="29"/>
        <v>12</v>
      </c>
      <c r="M5" s="22">
        <f t="shared" si="30"/>
        <v>30</v>
      </c>
      <c r="N5" s="7">
        <f t="shared" si="2"/>
        <v>0.96000000000000008</v>
      </c>
      <c r="O5" s="7">
        <f t="shared" si="3"/>
        <v>0.89300699300699293</v>
      </c>
      <c r="P5" s="10">
        <v>147</v>
      </c>
      <c r="Q5" s="10">
        <v>145</v>
      </c>
      <c r="R5" s="10">
        <v>150</v>
      </c>
      <c r="S5" s="11">
        <f t="shared" si="4"/>
        <v>150</v>
      </c>
      <c r="T5" s="21">
        <f t="shared" si="31"/>
        <v>12</v>
      </c>
      <c r="U5" s="22">
        <f t="shared" si="32"/>
        <v>31</v>
      </c>
      <c r="V5" s="14">
        <f t="shared" si="5"/>
        <v>0.94300083822296732</v>
      </c>
      <c r="W5" s="14">
        <f t="shared" si="6"/>
        <v>0.80378250591016542</v>
      </c>
      <c r="X5" s="10">
        <v>445</v>
      </c>
      <c r="Y5" s="10">
        <v>428</v>
      </c>
      <c r="Z5" s="10">
        <v>405</v>
      </c>
      <c r="AA5" s="11">
        <f t="shared" si="7"/>
        <v>445</v>
      </c>
      <c r="AB5" s="21">
        <f t="shared" si="33"/>
        <v>12</v>
      </c>
      <c r="AC5" s="22">
        <f t="shared" si="34"/>
        <v>31</v>
      </c>
      <c r="AD5" s="14">
        <f t="shared" si="8"/>
        <v>0.85785888703251512</v>
      </c>
      <c r="AE5" s="14">
        <f t="shared" si="9"/>
        <v>0.71257005604483592</v>
      </c>
      <c r="AF5" s="10">
        <v>37</v>
      </c>
      <c r="AG5" s="10">
        <v>151</v>
      </c>
      <c r="AH5" s="11">
        <f t="shared" si="10"/>
        <v>151</v>
      </c>
      <c r="AI5" s="21">
        <f t="shared" si="35"/>
        <v>4</v>
      </c>
      <c r="AJ5" s="22">
        <f t="shared" si="36"/>
        <v>18</v>
      </c>
      <c r="AK5" s="14">
        <f t="shared" si="11"/>
        <v>1.5696465696465696</v>
      </c>
      <c r="AL5" s="14">
        <f t="shared" si="12"/>
        <v>1.1114959948040701</v>
      </c>
      <c r="AM5" s="10">
        <v>416</v>
      </c>
      <c r="AN5" s="13" t="s">
        <v>37</v>
      </c>
      <c r="AO5" s="11">
        <f t="shared" si="13"/>
        <v>416</v>
      </c>
      <c r="AP5" s="24">
        <f t="shared" si="37"/>
        <v>1</v>
      </c>
      <c r="AQ5" s="22">
        <f t="shared" si="38"/>
        <v>8</v>
      </c>
      <c r="AR5" s="14">
        <f t="shared" si="14"/>
        <v>1.8288393903868698</v>
      </c>
      <c r="AS5" s="14">
        <f t="shared" si="15"/>
        <v>1.2969007885567578</v>
      </c>
      <c r="AT5" s="11">
        <v>7</v>
      </c>
      <c r="AU5" s="24">
        <f t="shared" si="39"/>
        <v>1</v>
      </c>
      <c r="AV5" s="22">
        <f t="shared" si="40"/>
        <v>7</v>
      </c>
      <c r="AW5" s="14">
        <f t="shared" si="16"/>
        <v>1.7999999999999998</v>
      </c>
      <c r="AX5" s="14">
        <f t="shared" si="17"/>
        <v>1.6264705882352941</v>
      </c>
      <c r="AY5" s="5">
        <v>65</v>
      </c>
      <c r="AZ5" s="21">
        <f t="shared" si="41"/>
        <v>10</v>
      </c>
      <c r="BA5" s="22">
        <f t="shared" si="42"/>
        <v>28</v>
      </c>
      <c r="BB5" s="14">
        <f t="shared" si="18"/>
        <v>0.67010309278350511</v>
      </c>
      <c r="BC5" s="14">
        <f t="shared" si="19"/>
        <v>0.58933333333333326</v>
      </c>
      <c r="BD5" s="5">
        <v>8</v>
      </c>
      <c r="BE5" s="21">
        <f t="shared" si="43"/>
        <v>10</v>
      </c>
      <c r="BF5" s="22">
        <f t="shared" si="44"/>
        <v>28</v>
      </c>
      <c r="BG5" s="14">
        <f t="shared" si="20"/>
        <v>0.88888888888888884</v>
      </c>
      <c r="BH5" s="14">
        <f t="shared" si="21"/>
        <v>0.80235988200589969</v>
      </c>
      <c r="BJ5" s="15">
        <f t="shared" si="22"/>
        <v>10.405227127115557</v>
      </c>
      <c r="BK5" s="5">
        <f t="shared" si="23"/>
        <v>4</v>
      </c>
      <c r="BL5" s="15">
        <f t="shared" si="24"/>
        <v>8.3948908352497433</v>
      </c>
      <c r="BM5" s="5">
        <f t="shared" si="25"/>
        <v>22</v>
      </c>
    </row>
    <row r="6" spans="1:65" x14ac:dyDescent="0.55000000000000004">
      <c r="A6" s="5">
        <v>5</v>
      </c>
      <c r="B6" s="5" t="s">
        <v>33</v>
      </c>
      <c r="C6" t="s">
        <v>8</v>
      </c>
      <c r="D6" s="6">
        <v>4</v>
      </c>
      <c r="E6" s="6">
        <v>2</v>
      </c>
      <c r="F6" s="1">
        <f t="shared" si="26"/>
        <v>25</v>
      </c>
      <c r="G6" s="21">
        <f t="shared" si="27"/>
        <v>7</v>
      </c>
      <c r="H6" s="22">
        <f t="shared" si="28"/>
        <v>26</v>
      </c>
      <c r="I6" s="7">
        <f t="shared" si="0"/>
        <v>0.96401028277634959</v>
      </c>
      <c r="J6" s="7">
        <f t="shared" si="1"/>
        <v>0.60757684060042882</v>
      </c>
      <c r="K6" s="8">
        <v>11.9</v>
      </c>
      <c r="L6" s="21">
        <f t="shared" si="29"/>
        <v>4</v>
      </c>
      <c r="M6" s="22">
        <f t="shared" si="30"/>
        <v>22</v>
      </c>
      <c r="N6" s="7">
        <f t="shared" si="2"/>
        <v>1.0487394957983194</v>
      </c>
      <c r="O6" s="7">
        <f t="shared" si="3"/>
        <v>0.97555385790679894</v>
      </c>
      <c r="P6" s="10">
        <v>159</v>
      </c>
      <c r="Q6" s="10">
        <v>163</v>
      </c>
      <c r="R6" s="10">
        <v>164</v>
      </c>
      <c r="S6" s="11">
        <f t="shared" si="4"/>
        <v>164</v>
      </c>
      <c r="T6" s="21">
        <f t="shared" si="31"/>
        <v>6</v>
      </c>
      <c r="U6" s="22">
        <f t="shared" si="32"/>
        <v>25</v>
      </c>
      <c r="V6" s="14">
        <f t="shared" si="5"/>
        <v>1.0310142497904442</v>
      </c>
      <c r="W6" s="14">
        <f t="shared" si="6"/>
        <v>0.87880220646178087</v>
      </c>
      <c r="X6" s="10">
        <v>460</v>
      </c>
      <c r="Y6" s="10">
        <v>497</v>
      </c>
      <c r="Z6" s="10">
        <v>527</v>
      </c>
      <c r="AA6" s="11">
        <f t="shared" si="7"/>
        <v>527</v>
      </c>
      <c r="AB6" s="21">
        <f t="shared" si="33"/>
        <v>7</v>
      </c>
      <c r="AC6" s="22">
        <f t="shared" si="34"/>
        <v>26</v>
      </c>
      <c r="AD6" s="14">
        <f t="shared" si="8"/>
        <v>1.0159362549800797</v>
      </c>
      <c r="AE6" s="14">
        <f t="shared" si="9"/>
        <v>0.84387510008006406</v>
      </c>
      <c r="AF6" s="13">
        <v>99</v>
      </c>
      <c r="AG6" s="13" t="s">
        <v>37</v>
      </c>
      <c r="AH6" s="11">
        <f t="shared" si="10"/>
        <v>99</v>
      </c>
      <c r="AI6" s="21">
        <f t="shared" si="35"/>
        <v>7</v>
      </c>
      <c r="AJ6" s="22">
        <f t="shared" si="36"/>
        <v>26</v>
      </c>
      <c r="AK6" s="14">
        <f t="shared" si="11"/>
        <v>1.029106029106029</v>
      </c>
      <c r="AL6" s="14">
        <f t="shared" si="12"/>
        <v>0.72872916215631089</v>
      </c>
      <c r="AM6" s="13">
        <v>185</v>
      </c>
      <c r="AN6" s="13" t="s">
        <v>37</v>
      </c>
      <c r="AO6" s="11">
        <f t="shared" si="13"/>
        <v>185</v>
      </c>
      <c r="AP6" s="21">
        <f t="shared" si="37"/>
        <v>10</v>
      </c>
      <c r="AQ6" s="22">
        <f t="shared" si="38"/>
        <v>28</v>
      </c>
      <c r="AR6" s="14">
        <f t="shared" si="14"/>
        <v>0.81330597889800704</v>
      </c>
      <c r="AS6" s="14">
        <f t="shared" si="15"/>
        <v>0.57674674491105815</v>
      </c>
      <c r="AT6" s="11">
        <v>13</v>
      </c>
      <c r="AU6" s="21">
        <f t="shared" si="39"/>
        <v>4</v>
      </c>
      <c r="AV6" s="22">
        <f t="shared" si="40"/>
        <v>13</v>
      </c>
      <c r="AW6" s="14">
        <f t="shared" si="16"/>
        <v>1.44</v>
      </c>
      <c r="AX6" s="14">
        <f t="shared" si="17"/>
        <v>1.2664705882352942</v>
      </c>
      <c r="AY6" s="5">
        <v>200</v>
      </c>
      <c r="AZ6" s="26">
        <f t="shared" si="41"/>
        <v>2</v>
      </c>
      <c r="BA6" s="30">
        <f t="shared" si="42"/>
        <v>3</v>
      </c>
      <c r="BB6" s="14">
        <f t="shared" si="18"/>
        <v>2.0618556701030926</v>
      </c>
      <c r="BC6" s="14">
        <f t="shared" si="19"/>
        <v>1.8133333333333332</v>
      </c>
      <c r="BD6" s="5">
        <v>9</v>
      </c>
      <c r="BE6" s="21">
        <f t="shared" si="43"/>
        <v>6</v>
      </c>
      <c r="BF6" s="22">
        <f t="shared" si="44"/>
        <v>22</v>
      </c>
      <c r="BG6" s="14">
        <f t="shared" si="20"/>
        <v>1</v>
      </c>
      <c r="BH6" s="14">
        <f t="shared" si="21"/>
        <v>0.90265486725663713</v>
      </c>
      <c r="BJ6" s="15">
        <f t="shared" si="22"/>
        <v>10.403967961452322</v>
      </c>
      <c r="BK6" s="5">
        <f t="shared" si="23"/>
        <v>5</v>
      </c>
      <c r="BL6" s="15">
        <f t="shared" si="24"/>
        <v>8.5937427009417053</v>
      </c>
      <c r="BM6" s="5">
        <f t="shared" si="25"/>
        <v>21</v>
      </c>
    </row>
    <row r="7" spans="1:65" x14ac:dyDescent="0.55000000000000004">
      <c r="A7" s="5">
        <v>6</v>
      </c>
      <c r="B7" s="5" t="s">
        <v>33</v>
      </c>
      <c r="C7" t="s">
        <v>10</v>
      </c>
      <c r="D7" s="6">
        <v>5</v>
      </c>
      <c r="E7" s="6">
        <v>3</v>
      </c>
      <c r="F7" s="1">
        <f t="shared" si="26"/>
        <v>35</v>
      </c>
      <c r="G7" s="28">
        <f t="shared" si="27"/>
        <v>3</v>
      </c>
      <c r="H7" s="22">
        <f t="shared" si="28"/>
        <v>21</v>
      </c>
      <c r="I7" s="7">
        <f t="shared" si="0"/>
        <v>1.3496143958868894</v>
      </c>
      <c r="J7" s="7">
        <f t="shared" si="1"/>
        <v>0.8506075768406004</v>
      </c>
      <c r="K7" s="8">
        <v>12.2</v>
      </c>
      <c r="L7" s="21">
        <f t="shared" si="29"/>
        <v>7</v>
      </c>
      <c r="M7" s="22">
        <f t="shared" si="30"/>
        <v>25</v>
      </c>
      <c r="N7" s="7">
        <f t="shared" si="2"/>
        <v>1.0229508196721313</v>
      </c>
      <c r="O7" s="7">
        <f t="shared" si="3"/>
        <v>0.95156482861400882</v>
      </c>
      <c r="P7" s="10">
        <v>148</v>
      </c>
      <c r="Q7" s="10">
        <v>159</v>
      </c>
      <c r="R7" s="10">
        <v>154</v>
      </c>
      <c r="S7" s="11">
        <f t="shared" si="4"/>
        <v>159</v>
      </c>
      <c r="T7" s="21">
        <f t="shared" si="31"/>
        <v>7</v>
      </c>
      <c r="U7" s="22">
        <f t="shared" si="32"/>
        <v>26</v>
      </c>
      <c r="V7" s="14">
        <f t="shared" si="5"/>
        <v>0.99958088851634541</v>
      </c>
      <c r="W7" s="14">
        <f t="shared" si="6"/>
        <v>0.85200945626477542</v>
      </c>
      <c r="X7" s="10">
        <v>475</v>
      </c>
      <c r="Y7" s="10">
        <v>495</v>
      </c>
      <c r="Z7" s="10">
        <v>520</v>
      </c>
      <c r="AA7" s="11">
        <f t="shared" si="7"/>
        <v>520</v>
      </c>
      <c r="AB7" s="21">
        <f t="shared" si="33"/>
        <v>8</v>
      </c>
      <c r="AC7" s="22">
        <f t="shared" si="34"/>
        <v>27</v>
      </c>
      <c r="AD7" s="14">
        <f t="shared" si="8"/>
        <v>1.0024418455211412</v>
      </c>
      <c r="AE7" s="14">
        <f t="shared" si="9"/>
        <v>0.83266613290632507</v>
      </c>
      <c r="AF7" s="13">
        <v>121</v>
      </c>
      <c r="AG7" s="13">
        <v>113</v>
      </c>
      <c r="AH7" s="11">
        <f t="shared" si="10"/>
        <v>121</v>
      </c>
      <c r="AI7" s="21">
        <f t="shared" si="35"/>
        <v>5</v>
      </c>
      <c r="AJ7" s="22">
        <f t="shared" si="36"/>
        <v>24</v>
      </c>
      <c r="AK7" s="14">
        <f t="shared" si="11"/>
        <v>1.2577962577962578</v>
      </c>
      <c r="AL7" s="14">
        <f t="shared" si="12"/>
        <v>0.89066897596882444</v>
      </c>
      <c r="AM7" s="13">
        <v>253</v>
      </c>
      <c r="AN7" s="13" t="s">
        <v>37</v>
      </c>
      <c r="AO7" s="11">
        <f t="shared" si="13"/>
        <v>253</v>
      </c>
      <c r="AP7" s="21">
        <f t="shared" si="37"/>
        <v>6</v>
      </c>
      <c r="AQ7" s="22">
        <f t="shared" si="38"/>
        <v>23</v>
      </c>
      <c r="AR7" s="14">
        <f t="shared" si="14"/>
        <v>1.112250879249707</v>
      </c>
      <c r="AS7" s="14">
        <f t="shared" si="15"/>
        <v>0.7887401430405282</v>
      </c>
      <c r="AT7" s="11">
        <v>12</v>
      </c>
      <c r="AU7" s="28">
        <f t="shared" si="39"/>
        <v>3</v>
      </c>
      <c r="AV7" s="22">
        <f t="shared" si="40"/>
        <v>12</v>
      </c>
      <c r="AW7" s="14">
        <f t="shared" si="16"/>
        <v>1.5</v>
      </c>
      <c r="AX7" s="14">
        <f t="shared" si="17"/>
        <v>1.3264705882352941</v>
      </c>
      <c r="AY7" s="5">
        <v>70</v>
      </c>
      <c r="AZ7" s="21">
        <f t="shared" si="41"/>
        <v>8</v>
      </c>
      <c r="BA7" s="22">
        <f t="shared" si="42"/>
        <v>24</v>
      </c>
      <c r="BB7" s="14">
        <f t="shared" si="18"/>
        <v>0.72164948453608246</v>
      </c>
      <c r="BC7" s="14">
        <f t="shared" si="19"/>
        <v>0.6346666666666666</v>
      </c>
      <c r="BD7" s="5">
        <v>9</v>
      </c>
      <c r="BE7" s="21">
        <f t="shared" si="43"/>
        <v>6</v>
      </c>
      <c r="BF7" s="22">
        <f t="shared" si="44"/>
        <v>22</v>
      </c>
      <c r="BG7" s="14">
        <f t="shared" si="20"/>
        <v>1</v>
      </c>
      <c r="BH7" s="14">
        <f t="shared" si="21"/>
        <v>0.90265486725663713</v>
      </c>
      <c r="BJ7" s="15">
        <f t="shared" si="22"/>
        <v>9.9662845711785533</v>
      </c>
      <c r="BK7" s="5">
        <f t="shared" si="23"/>
        <v>6</v>
      </c>
      <c r="BL7" s="15">
        <f t="shared" si="24"/>
        <v>8.0300492357936601</v>
      </c>
      <c r="BM7" s="5">
        <f t="shared" si="25"/>
        <v>23</v>
      </c>
    </row>
    <row r="8" spans="1:65" x14ac:dyDescent="0.55000000000000004">
      <c r="A8" s="5">
        <v>7</v>
      </c>
      <c r="B8" s="5" t="s">
        <v>33</v>
      </c>
      <c r="C8" t="s">
        <v>2</v>
      </c>
      <c r="D8" s="6">
        <v>5</v>
      </c>
      <c r="E8" s="6">
        <v>2</v>
      </c>
      <c r="F8" s="1">
        <f t="shared" si="26"/>
        <v>34</v>
      </c>
      <c r="G8" s="21">
        <f t="shared" si="27"/>
        <v>4</v>
      </c>
      <c r="H8" s="22">
        <f t="shared" si="28"/>
        <v>23</v>
      </c>
      <c r="I8" s="7">
        <f t="shared" si="0"/>
        <v>1.3110539845758356</v>
      </c>
      <c r="J8" s="7">
        <f t="shared" si="1"/>
        <v>0.82630450321658322</v>
      </c>
      <c r="K8" s="8">
        <v>10.8</v>
      </c>
      <c r="L8" s="24">
        <f t="shared" si="29"/>
        <v>1</v>
      </c>
      <c r="M8" s="22">
        <f t="shared" si="30"/>
        <v>7</v>
      </c>
      <c r="N8" s="7">
        <f t="shared" si="2"/>
        <v>1.1555555555555554</v>
      </c>
      <c r="O8" s="7">
        <f t="shared" si="3"/>
        <v>1.0749158249158246</v>
      </c>
      <c r="P8" s="10">
        <v>187</v>
      </c>
      <c r="Q8" s="10">
        <v>187</v>
      </c>
      <c r="R8" s="10">
        <v>195</v>
      </c>
      <c r="S8" s="11">
        <f t="shared" si="4"/>
        <v>195</v>
      </c>
      <c r="T8" s="24">
        <f t="shared" si="31"/>
        <v>1</v>
      </c>
      <c r="U8" s="22">
        <f t="shared" si="32"/>
        <v>11</v>
      </c>
      <c r="V8" s="14">
        <f t="shared" si="5"/>
        <v>1.2259010896898574</v>
      </c>
      <c r="W8" s="14">
        <f t="shared" si="6"/>
        <v>1.0449172576832151</v>
      </c>
      <c r="X8" s="10">
        <v>675</v>
      </c>
      <c r="Y8" s="10">
        <v>650</v>
      </c>
      <c r="Z8" s="10">
        <v>660</v>
      </c>
      <c r="AA8" s="11">
        <f t="shared" si="7"/>
        <v>675</v>
      </c>
      <c r="AB8" s="26">
        <f t="shared" si="33"/>
        <v>2</v>
      </c>
      <c r="AC8" s="22">
        <f t="shared" si="34"/>
        <v>10</v>
      </c>
      <c r="AD8" s="14">
        <f t="shared" si="8"/>
        <v>1.3012466263976352</v>
      </c>
      <c r="AE8" s="14">
        <f t="shared" si="9"/>
        <v>1.0808646917534028</v>
      </c>
      <c r="AF8" s="10">
        <v>73</v>
      </c>
      <c r="AG8" s="13" t="s">
        <v>37</v>
      </c>
      <c r="AH8" s="11">
        <f t="shared" si="10"/>
        <v>73</v>
      </c>
      <c r="AI8" s="21">
        <f t="shared" si="35"/>
        <v>10</v>
      </c>
      <c r="AJ8" s="22">
        <f t="shared" si="36"/>
        <v>29</v>
      </c>
      <c r="AK8" s="14">
        <f t="shared" si="11"/>
        <v>0.75883575883575882</v>
      </c>
      <c r="AL8" s="14">
        <f t="shared" si="12"/>
        <v>0.53734574583243133</v>
      </c>
      <c r="AM8" s="10">
        <v>206</v>
      </c>
      <c r="AN8" s="13" t="s">
        <v>37</v>
      </c>
      <c r="AO8" s="11">
        <f t="shared" si="13"/>
        <v>206</v>
      </c>
      <c r="AP8" s="21">
        <f t="shared" si="37"/>
        <v>8</v>
      </c>
      <c r="AQ8" s="22">
        <f t="shared" si="38"/>
        <v>25</v>
      </c>
      <c r="AR8" s="14">
        <f t="shared" si="14"/>
        <v>0.90562719812426729</v>
      </c>
      <c r="AS8" s="14">
        <f t="shared" si="15"/>
        <v>0.64221529433339453</v>
      </c>
      <c r="AT8" s="11">
        <v>19</v>
      </c>
      <c r="AU8" s="21">
        <f t="shared" si="39"/>
        <v>6</v>
      </c>
      <c r="AV8" s="22">
        <f t="shared" si="40"/>
        <v>19</v>
      </c>
      <c r="AW8" s="14">
        <f t="shared" si="16"/>
        <v>1.0799999999999998</v>
      </c>
      <c r="AX8" s="14">
        <f t="shared" si="17"/>
        <v>0.90647058823529414</v>
      </c>
      <c r="AY8" s="5">
        <v>65</v>
      </c>
      <c r="AZ8" s="21">
        <f t="shared" si="41"/>
        <v>10</v>
      </c>
      <c r="BA8" s="22">
        <f t="shared" si="42"/>
        <v>28</v>
      </c>
      <c r="BB8" s="14">
        <f t="shared" si="18"/>
        <v>0.67010309278350511</v>
      </c>
      <c r="BC8" s="14">
        <f t="shared" si="19"/>
        <v>0.58933333333333326</v>
      </c>
      <c r="BD8" s="5">
        <v>12</v>
      </c>
      <c r="BE8" s="24">
        <f t="shared" si="43"/>
        <v>1</v>
      </c>
      <c r="BF8" s="22">
        <f t="shared" si="44"/>
        <v>5</v>
      </c>
      <c r="BG8" s="14">
        <f t="shared" si="20"/>
        <v>1.3333333333333333</v>
      </c>
      <c r="BH8" s="14">
        <f t="shared" si="21"/>
        <v>1.2035398230088497</v>
      </c>
      <c r="BJ8" s="15">
        <f t="shared" si="22"/>
        <v>9.7416566392957495</v>
      </c>
      <c r="BK8" s="5">
        <f t="shared" si="23"/>
        <v>7</v>
      </c>
      <c r="BL8" s="15">
        <f t="shared" si="24"/>
        <v>7.9059070623123286</v>
      </c>
      <c r="BM8" s="5">
        <f t="shared" si="25"/>
        <v>24</v>
      </c>
    </row>
    <row r="9" spans="1:65" x14ac:dyDescent="0.55000000000000004">
      <c r="A9" s="5">
        <v>8</v>
      </c>
      <c r="B9" s="5" t="s">
        <v>33</v>
      </c>
      <c r="C9" t="s">
        <v>9</v>
      </c>
      <c r="D9" s="6">
        <v>3</v>
      </c>
      <c r="E9" s="6">
        <v>8</v>
      </c>
      <c r="F9" s="1">
        <f t="shared" si="26"/>
        <v>23</v>
      </c>
      <c r="G9" s="21">
        <f t="shared" si="27"/>
        <v>9</v>
      </c>
      <c r="H9" s="22">
        <f t="shared" si="28"/>
        <v>28</v>
      </c>
      <c r="I9" s="7">
        <f t="shared" si="0"/>
        <v>0.88688946015424164</v>
      </c>
      <c r="J9" s="7">
        <f t="shared" si="1"/>
        <v>0.55897069335239458</v>
      </c>
      <c r="K9" s="8">
        <v>12.2</v>
      </c>
      <c r="L9" s="21">
        <f t="shared" si="29"/>
        <v>7</v>
      </c>
      <c r="M9" s="22">
        <f t="shared" si="30"/>
        <v>25</v>
      </c>
      <c r="N9" s="7">
        <f t="shared" si="2"/>
        <v>1.0229508196721313</v>
      </c>
      <c r="O9" s="7">
        <f t="shared" si="3"/>
        <v>0.95156482861400882</v>
      </c>
      <c r="P9" s="10">
        <v>165</v>
      </c>
      <c r="Q9" s="10" t="s">
        <v>37</v>
      </c>
      <c r="R9" s="10">
        <v>165</v>
      </c>
      <c r="S9" s="11">
        <f t="shared" si="4"/>
        <v>165</v>
      </c>
      <c r="T9" s="21">
        <f t="shared" si="31"/>
        <v>5</v>
      </c>
      <c r="U9" s="22">
        <f t="shared" si="32"/>
        <v>24</v>
      </c>
      <c r="V9" s="14">
        <f t="shared" si="5"/>
        <v>1.037300922045264</v>
      </c>
      <c r="W9" s="14">
        <f t="shared" si="6"/>
        <v>0.88416075650118198</v>
      </c>
      <c r="X9" s="10">
        <v>450</v>
      </c>
      <c r="Y9" s="10">
        <v>450</v>
      </c>
      <c r="Z9" s="10">
        <v>450</v>
      </c>
      <c r="AA9" s="11">
        <f t="shared" si="7"/>
        <v>450</v>
      </c>
      <c r="AB9" s="21">
        <f t="shared" si="33"/>
        <v>11</v>
      </c>
      <c r="AC9" s="22">
        <f t="shared" si="34"/>
        <v>30</v>
      </c>
      <c r="AD9" s="14">
        <f t="shared" si="8"/>
        <v>0.86749775093175685</v>
      </c>
      <c r="AE9" s="14">
        <f t="shared" si="9"/>
        <v>0.72057646116893515</v>
      </c>
      <c r="AF9" s="13">
        <v>89</v>
      </c>
      <c r="AG9" s="13" t="s">
        <v>37</v>
      </c>
      <c r="AH9" s="11">
        <f t="shared" si="10"/>
        <v>89</v>
      </c>
      <c r="AI9" s="21">
        <f t="shared" si="35"/>
        <v>9</v>
      </c>
      <c r="AJ9" s="22">
        <f t="shared" si="36"/>
        <v>28</v>
      </c>
      <c r="AK9" s="14">
        <f t="shared" si="11"/>
        <v>0.92515592515592515</v>
      </c>
      <c r="AL9" s="14">
        <f t="shared" si="12"/>
        <v>0.65512015587789574</v>
      </c>
      <c r="AM9" s="13">
        <v>155</v>
      </c>
      <c r="AN9" s="13" t="s">
        <v>37</v>
      </c>
      <c r="AO9" s="11">
        <f t="shared" si="13"/>
        <v>155</v>
      </c>
      <c r="AP9" s="21">
        <f t="shared" si="37"/>
        <v>12</v>
      </c>
      <c r="AQ9" s="22">
        <f t="shared" si="38"/>
        <v>30</v>
      </c>
      <c r="AR9" s="14">
        <f t="shared" si="14"/>
        <v>0.68141852286049243</v>
      </c>
      <c r="AS9" s="14">
        <f t="shared" si="15"/>
        <v>0.48322024573629196</v>
      </c>
      <c r="AT9" s="11">
        <v>25</v>
      </c>
      <c r="AU9" s="21">
        <f t="shared" si="39"/>
        <v>12</v>
      </c>
      <c r="AV9" s="22">
        <f t="shared" si="40"/>
        <v>25</v>
      </c>
      <c r="AW9" s="14">
        <f t="shared" si="16"/>
        <v>0.72</v>
      </c>
      <c r="AX9" s="14">
        <f t="shared" si="17"/>
        <v>0.54647058823529415</v>
      </c>
      <c r="AY9" s="5">
        <v>215</v>
      </c>
      <c r="AZ9" s="24">
        <f t="shared" si="41"/>
        <v>1</v>
      </c>
      <c r="BA9" s="27">
        <f t="shared" si="42"/>
        <v>2</v>
      </c>
      <c r="BB9" s="14">
        <f t="shared" si="18"/>
        <v>2.2164948453608249</v>
      </c>
      <c r="BC9" s="14">
        <f t="shared" si="19"/>
        <v>1.9493333333333334</v>
      </c>
      <c r="BD9" s="5">
        <v>11</v>
      </c>
      <c r="BE9" s="28">
        <f t="shared" si="43"/>
        <v>3</v>
      </c>
      <c r="BF9" s="22">
        <f t="shared" si="44"/>
        <v>9</v>
      </c>
      <c r="BG9" s="14">
        <f t="shared" si="20"/>
        <v>1.2222222222222223</v>
      </c>
      <c r="BH9" s="14">
        <f t="shared" si="21"/>
        <v>1.1032448377581121</v>
      </c>
      <c r="BJ9" s="15">
        <f t="shared" si="22"/>
        <v>9.579930468402857</v>
      </c>
      <c r="BK9" s="5">
        <f t="shared" si="23"/>
        <v>8</v>
      </c>
      <c r="BL9" s="15">
        <f t="shared" si="24"/>
        <v>7.8526619005774485</v>
      </c>
      <c r="BM9" s="5">
        <f t="shared" si="25"/>
        <v>26</v>
      </c>
    </row>
    <row r="10" spans="1:65" x14ac:dyDescent="0.55000000000000004">
      <c r="A10" s="5">
        <v>9</v>
      </c>
      <c r="B10" s="5" t="s">
        <v>33</v>
      </c>
      <c r="C10" t="s">
        <v>5</v>
      </c>
      <c r="D10" s="6">
        <v>3</v>
      </c>
      <c r="E10" s="6">
        <v>5</v>
      </c>
      <c r="F10" s="1">
        <f t="shared" si="26"/>
        <v>20</v>
      </c>
      <c r="G10" s="21">
        <f t="shared" si="27"/>
        <v>12</v>
      </c>
      <c r="H10" s="22">
        <f t="shared" si="28"/>
        <v>31</v>
      </c>
      <c r="I10" s="7">
        <f t="shared" si="0"/>
        <v>0.77120822622107965</v>
      </c>
      <c r="J10" s="7">
        <f t="shared" si="1"/>
        <v>0.48606147248034309</v>
      </c>
      <c r="K10" s="8">
        <v>12.9</v>
      </c>
      <c r="L10" s="21">
        <f t="shared" si="29"/>
        <v>10</v>
      </c>
      <c r="M10" s="22">
        <f t="shared" si="30"/>
        <v>28</v>
      </c>
      <c r="N10" s="7">
        <f t="shared" si="2"/>
        <v>0.96744186046511627</v>
      </c>
      <c r="O10" s="7">
        <f t="shared" si="3"/>
        <v>0.89992952783650448</v>
      </c>
      <c r="P10" s="10">
        <v>159</v>
      </c>
      <c r="Q10" s="10">
        <v>155</v>
      </c>
      <c r="R10" s="10">
        <v>155</v>
      </c>
      <c r="S10" s="11">
        <f t="shared" si="4"/>
        <v>159</v>
      </c>
      <c r="T10" s="21">
        <f t="shared" si="31"/>
        <v>7</v>
      </c>
      <c r="U10" s="22">
        <f t="shared" si="32"/>
        <v>26</v>
      </c>
      <c r="V10" s="14">
        <f t="shared" si="5"/>
        <v>0.99958088851634541</v>
      </c>
      <c r="W10" s="14">
        <f t="shared" si="6"/>
        <v>0.85200945626477542</v>
      </c>
      <c r="X10" s="10">
        <v>537</v>
      </c>
      <c r="Y10" s="10">
        <v>565</v>
      </c>
      <c r="Z10" s="10">
        <v>538</v>
      </c>
      <c r="AA10" s="11">
        <f t="shared" si="7"/>
        <v>565</v>
      </c>
      <c r="AB10" s="21">
        <f t="shared" si="33"/>
        <v>4</v>
      </c>
      <c r="AC10" s="22">
        <f t="shared" si="34"/>
        <v>23</v>
      </c>
      <c r="AD10" s="14">
        <f t="shared" si="8"/>
        <v>1.0891916206143168</v>
      </c>
      <c r="AE10" s="14">
        <f t="shared" si="9"/>
        <v>0.90472377902321854</v>
      </c>
      <c r="AF10" s="10">
        <v>104</v>
      </c>
      <c r="AG10" s="10">
        <v>117</v>
      </c>
      <c r="AH10" s="11">
        <f t="shared" si="10"/>
        <v>117</v>
      </c>
      <c r="AI10" s="21">
        <f t="shared" si="35"/>
        <v>6</v>
      </c>
      <c r="AJ10" s="22">
        <f t="shared" si="36"/>
        <v>25</v>
      </c>
      <c r="AK10" s="14">
        <f t="shared" si="11"/>
        <v>1.2162162162162162</v>
      </c>
      <c r="AL10" s="14">
        <f t="shared" si="12"/>
        <v>0.86122537345745842</v>
      </c>
      <c r="AM10" s="10">
        <v>343</v>
      </c>
      <c r="AN10" s="13" t="s">
        <v>37</v>
      </c>
      <c r="AO10" s="11">
        <f t="shared" si="13"/>
        <v>343</v>
      </c>
      <c r="AP10" s="21">
        <f t="shared" si="37"/>
        <v>4</v>
      </c>
      <c r="AQ10" s="22">
        <f t="shared" si="38"/>
        <v>20</v>
      </c>
      <c r="AR10" s="14">
        <f t="shared" si="14"/>
        <v>1.507913247362251</v>
      </c>
      <c r="AS10" s="14">
        <f t="shared" si="15"/>
        <v>1.0693196405648266</v>
      </c>
      <c r="AT10" s="11">
        <v>21</v>
      </c>
      <c r="AU10" s="21">
        <f t="shared" si="39"/>
        <v>8</v>
      </c>
      <c r="AV10" s="22">
        <f t="shared" si="40"/>
        <v>21</v>
      </c>
      <c r="AW10" s="14">
        <f t="shared" si="16"/>
        <v>0.96</v>
      </c>
      <c r="AX10" s="14">
        <f t="shared" si="17"/>
        <v>0.78647058823529414</v>
      </c>
      <c r="AY10" s="5">
        <v>70</v>
      </c>
      <c r="AZ10" s="21">
        <f t="shared" si="41"/>
        <v>8</v>
      </c>
      <c r="BA10" s="22">
        <f t="shared" si="42"/>
        <v>24</v>
      </c>
      <c r="BB10" s="14">
        <f t="shared" si="18"/>
        <v>0.72164948453608246</v>
      </c>
      <c r="BC10" s="14">
        <f t="shared" si="19"/>
        <v>0.6346666666666666</v>
      </c>
      <c r="BD10" s="5">
        <v>9</v>
      </c>
      <c r="BE10" s="21">
        <f t="shared" si="43"/>
        <v>6</v>
      </c>
      <c r="BF10" s="22">
        <f t="shared" si="44"/>
        <v>22</v>
      </c>
      <c r="BG10" s="14">
        <f t="shared" si="20"/>
        <v>1</v>
      </c>
      <c r="BH10" s="14">
        <f t="shared" si="21"/>
        <v>0.90265486725663713</v>
      </c>
      <c r="BJ10" s="15">
        <f t="shared" si="22"/>
        <v>9.2332015439314077</v>
      </c>
      <c r="BK10" s="5">
        <f t="shared" si="23"/>
        <v>9</v>
      </c>
      <c r="BL10" s="15">
        <f t="shared" si="24"/>
        <v>7.3970613717857239</v>
      </c>
      <c r="BM10" s="5">
        <f t="shared" si="25"/>
        <v>27</v>
      </c>
    </row>
    <row r="11" spans="1:65" x14ac:dyDescent="0.55000000000000004">
      <c r="A11" s="5">
        <v>10</v>
      </c>
      <c r="B11" s="5" t="s">
        <v>33</v>
      </c>
      <c r="C11" t="s">
        <v>57</v>
      </c>
      <c r="D11" s="6">
        <v>4</v>
      </c>
      <c r="E11" s="6">
        <v>2</v>
      </c>
      <c r="F11" s="1">
        <f t="shared" si="26"/>
        <v>25</v>
      </c>
      <c r="G11" s="21">
        <f t="shared" si="27"/>
        <v>7</v>
      </c>
      <c r="H11" s="22">
        <f t="shared" si="28"/>
        <v>26</v>
      </c>
      <c r="I11" s="7">
        <f t="shared" si="0"/>
        <v>0.96401028277634959</v>
      </c>
      <c r="J11" s="7">
        <f t="shared" si="1"/>
        <v>0.60757684060042882</v>
      </c>
      <c r="K11" s="8">
        <v>11.9</v>
      </c>
      <c r="L11" s="21">
        <f t="shared" si="29"/>
        <v>4</v>
      </c>
      <c r="M11" s="22">
        <f t="shared" si="30"/>
        <v>22</v>
      </c>
      <c r="N11" s="7">
        <f t="shared" si="2"/>
        <v>1.0487394957983194</v>
      </c>
      <c r="O11" s="7">
        <f t="shared" si="3"/>
        <v>0.97555385790679894</v>
      </c>
      <c r="P11" s="10">
        <v>138</v>
      </c>
      <c r="Q11" s="10">
        <v>144</v>
      </c>
      <c r="R11" s="10" t="s">
        <v>37</v>
      </c>
      <c r="S11" s="11">
        <f t="shared" si="4"/>
        <v>144</v>
      </c>
      <c r="T11" s="21">
        <f t="shared" si="31"/>
        <v>13</v>
      </c>
      <c r="U11" s="22">
        <f t="shared" si="32"/>
        <v>32</v>
      </c>
      <c r="V11" s="14">
        <f t="shared" si="5"/>
        <v>0.90528080469404859</v>
      </c>
      <c r="W11" s="14">
        <f t="shared" si="6"/>
        <v>0.77163120567375887</v>
      </c>
      <c r="X11" s="10">
        <v>447</v>
      </c>
      <c r="Y11" s="10">
        <v>494</v>
      </c>
      <c r="Z11" s="10">
        <v>503</v>
      </c>
      <c r="AA11" s="11">
        <f t="shared" si="7"/>
        <v>503</v>
      </c>
      <c r="AB11" s="21">
        <f t="shared" si="33"/>
        <v>10</v>
      </c>
      <c r="AC11" s="22">
        <f t="shared" si="34"/>
        <v>29</v>
      </c>
      <c r="AD11" s="14">
        <f t="shared" si="8"/>
        <v>0.96966970826371934</v>
      </c>
      <c r="AE11" s="14">
        <f t="shared" si="9"/>
        <v>0.80544435548438753</v>
      </c>
      <c r="AF11" s="13">
        <v>93</v>
      </c>
      <c r="AG11" s="13" t="s">
        <v>37</v>
      </c>
      <c r="AH11" s="11">
        <f t="shared" si="10"/>
        <v>93</v>
      </c>
      <c r="AI11" s="21">
        <f t="shared" si="35"/>
        <v>8</v>
      </c>
      <c r="AJ11" s="22">
        <f t="shared" si="36"/>
        <v>27</v>
      </c>
      <c r="AK11" s="14">
        <f t="shared" si="11"/>
        <v>0.96673596673596673</v>
      </c>
      <c r="AL11" s="14">
        <f t="shared" si="12"/>
        <v>0.68456375838926176</v>
      </c>
      <c r="AM11" s="13">
        <v>245</v>
      </c>
      <c r="AN11" s="13" t="s">
        <v>37</v>
      </c>
      <c r="AO11" s="11">
        <f t="shared" si="13"/>
        <v>245</v>
      </c>
      <c r="AP11" s="21">
        <f t="shared" si="37"/>
        <v>7</v>
      </c>
      <c r="AQ11" s="22">
        <f t="shared" si="38"/>
        <v>24</v>
      </c>
      <c r="AR11" s="14">
        <f t="shared" si="14"/>
        <v>1.0770808909730363</v>
      </c>
      <c r="AS11" s="14">
        <f t="shared" si="15"/>
        <v>0.76379974326059052</v>
      </c>
      <c r="AT11" s="11">
        <v>22</v>
      </c>
      <c r="AU11" s="21">
        <f t="shared" si="39"/>
        <v>9</v>
      </c>
      <c r="AV11" s="22">
        <f t="shared" si="40"/>
        <v>22</v>
      </c>
      <c r="AW11" s="14">
        <f t="shared" si="16"/>
        <v>0.89999999999999991</v>
      </c>
      <c r="AX11" s="14">
        <f t="shared" si="17"/>
        <v>0.7264705882352942</v>
      </c>
      <c r="AY11" s="5">
        <v>105</v>
      </c>
      <c r="AZ11" s="21">
        <f t="shared" si="41"/>
        <v>5</v>
      </c>
      <c r="BA11" s="22">
        <f t="shared" si="42"/>
        <v>15</v>
      </c>
      <c r="BB11" s="14">
        <f t="shared" si="18"/>
        <v>1.0824742268041236</v>
      </c>
      <c r="BC11" s="14">
        <f t="shared" si="19"/>
        <v>0.95199999999999996</v>
      </c>
      <c r="BD11" s="5">
        <v>8</v>
      </c>
      <c r="BE11" s="21">
        <f t="shared" si="43"/>
        <v>10</v>
      </c>
      <c r="BF11" s="22">
        <f t="shared" si="44"/>
        <v>28</v>
      </c>
      <c r="BG11" s="14">
        <f t="shared" si="20"/>
        <v>0.88888888888888884</v>
      </c>
      <c r="BH11" s="14">
        <f t="shared" si="21"/>
        <v>0.80235988200589969</v>
      </c>
      <c r="BJ11" s="15">
        <f t="shared" si="22"/>
        <v>8.8028802649344531</v>
      </c>
      <c r="BK11" s="5">
        <f t="shared" si="23"/>
        <v>10</v>
      </c>
      <c r="BL11" s="15">
        <f t="shared" si="24"/>
        <v>7.0894002315564206</v>
      </c>
      <c r="BM11" s="5">
        <f t="shared" si="25"/>
        <v>28</v>
      </c>
    </row>
    <row r="12" spans="1:65" x14ac:dyDescent="0.55000000000000004">
      <c r="A12" s="5">
        <v>11</v>
      </c>
      <c r="B12" s="5" t="s">
        <v>33</v>
      </c>
      <c r="C12" t="s">
        <v>11</v>
      </c>
      <c r="D12" s="6">
        <v>3</v>
      </c>
      <c r="E12" s="6">
        <v>5</v>
      </c>
      <c r="F12" s="1">
        <f t="shared" si="26"/>
        <v>20</v>
      </c>
      <c r="G12" s="21">
        <f t="shared" si="27"/>
        <v>12</v>
      </c>
      <c r="H12" s="22">
        <f t="shared" si="28"/>
        <v>31</v>
      </c>
      <c r="I12" s="7">
        <f t="shared" si="0"/>
        <v>0.77120822622107965</v>
      </c>
      <c r="J12" s="7">
        <f t="shared" si="1"/>
        <v>0.48606147248034309</v>
      </c>
      <c r="K12" s="8">
        <v>13.8</v>
      </c>
      <c r="L12" s="21">
        <f t="shared" si="29"/>
        <v>14</v>
      </c>
      <c r="M12" s="22">
        <f t="shared" si="30"/>
        <v>32</v>
      </c>
      <c r="N12" s="7">
        <f t="shared" si="2"/>
        <v>0.90434782608695652</v>
      </c>
      <c r="O12" s="7">
        <f t="shared" si="3"/>
        <v>0.84123847167325416</v>
      </c>
      <c r="P12" s="10">
        <v>136</v>
      </c>
      <c r="Q12" s="10">
        <v>144</v>
      </c>
      <c r="R12" s="10">
        <v>142</v>
      </c>
      <c r="S12" s="11">
        <f t="shared" si="4"/>
        <v>144</v>
      </c>
      <c r="T12" s="21">
        <f t="shared" si="31"/>
        <v>13</v>
      </c>
      <c r="U12" s="22">
        <f t="shared" si="32"/>
        <v>32</v>
      </c>
      <c r="V12" s="14">
        <f t="shared" si="5"/>
        <v>0.90528080469404859</v>
      </c>
      <c r="W12" s="14">
        <f t="shared" si="6"/>
        <v>0.77163120567375887</v>
      </c>
      <c r="X12" s="10">
        <v>371</v>
      </c>
      <c r="Y12" s="10">
        <v>370</v>
      </c>
      <c r="Z12" s="10">
        <v>367</v>
      </c>
      <c r="AA12" s="11">
        <f t="shared" si="7"/>
        <v>371</v>
      </c>
      <c r="AB12" s="21">
        <f t="shared" si="33"/>
        <v>14</v>
      </c>
      <c r="AC12" s="22">
        <f t="shared" si="34"/>
        <v>33</v>
      </c>
      <c r="AD12" s="14">
        <f t="shared" si="8"/>
        <v>0.71520370132373734</v>
      </c>
      <c r="AE12" s="14">
        <f t="shared" si="9"/>
        <v>0.59407526020816648</v>
      </c>
      <c r="AF12" s="13">
        <v>63</v>
      </c>
      <c r="AG12" s="13" t="s">
        <v>37</v>
      </c>
      <c r="AH12" s="11">
        <f t="shared" si="10"/>
        <v>63</v>
      </c>
      <c r="AI12" s="21">
        <f t="shared" si="35"/>
        <v>12</v>
      </c>
      <c r="AJ12" s="22">
        <f t="shared" si="36"/>
        <v>31</v>
      </c>
      <c r="AK12" s="14">
        <f t="shared" si="11"/>
        <v>0.65488565488565487</v>
      </c>
      <c r="AL12" s="14">
        <f t="shared" si="12"/>
        <v>0.46373673955401606</v>
      </c>
      <c r="AM12" s="13">
        <v>175</v>
      </c>
      <c r="AN12" s="13" t="s">
        <v>37</v>
      </c>
      <c r="AO12" s="11">
        <f t="shared" si="13"/>
        <v>175</v>
      </c>
      <c r="AP12" s="21">
        <f t="shared" si="37"/>
        <v>11</v>
      </c>
      <c r="AQ12" s="22">
        <f t="shared" si="38"/>
        <v>29</v>
      </c>
      <c r="AR12" s="14">
        <f t="shared" si="14"/>
        <v>0.7693434935521688</v>
      </c>
      <c r="AS12" s="14">
        <f t="shared" si="15"/>
        <v>0.54557124518613609</v>
      </c>
      <c r="AT12" s="11">
        <v>20</v>
      </c>
      <c r="AU12" s="21">
        <f t="shared" si="39"/>
        <v>7</v>
      </c>
      <c r="AV12" s="22">
        <f t="shared" si="40"/>
        <v>20</v>
      </c>
      <c r="AW12" s="14">
        <f t="shared" si="16"/>
        <v>1.02</v>
      </c>
      <c r="AX12" s="14">
        <f t="shared" si="17"/>
        <v>0.84647058823529409</v>
      </c>
      <c r="AY12" s="5">
        <v>60</v>
      </c>
      <c r="AZ12" s="21">
        <f t="shared" si="41"/>
        <v>12</v>
      </c>
      <c r="BA12" s="22">
        <f t="shared" si="42"/>
        <v>31</v>
      </c>
      <c r="BB12" s="14">
        <f t="shared" si="18"/>
        <v>0.61855670103092786</v>
      </c>
      <c r="BC12" s="14">
        <f t="shared" si="19"/>
        <v>0.54400000000000004</v>
      </c>
      <c r="BD12" s="5">
        <v>12</v>
      </c>
      <c r="BE12" s="24">
        <f t="shared" si="43"/>
        <v>1</v>
      </c>
      <c r="BF12" s="22">
        <f t="shared" si="44"/>
        <v>5</v>
      </c>
      <c r="BG12" s="14">
        <f t="shared" si="20"/>
        <v>1.3333333333333333</v>
      </c>
      <c r="BH12" s="14">
        <f t="shared" si="21"/>
        <v>1.2035398230088497</v>
      </c>
      <c r="BJ12" s="15">
        <f t="shared" si="22"/>
        <v>7.6921597411279068</v>
      </c>
      <c r="BK12" s="5">
        <f t="shared" si="23"/>
        <v>11</v>
      </c>
      <c r="BL12" s="15">
        <f t="shared" si="24"/>
        <v>6.2963248060198183</v>
      </c>
      <c r="BM12" s="5">
        <f t="shared" si="25"/>
        <v>30</v>
      </c>
    </row>
    <row r="13" spans="1:65" x14ac:dyDescent="0.55000000000000004">
      <c r="A13" s="5">
        <v>12</v>
      </c>
      <c r="B13" s="5" t="s">
        <v>33</v>
      </c>
      <c r="C13" t="s">
        <v>29</v>
      </c>
      <c r="D13" s="6">
        <v>4</v>
      </c>
      <c r="E13" s="6">
        <v>4</v>
      </c>
      <c r="F13" s="1">
        <f t="shared" si="26"/>
        <v>27</v>
      </c>
      <c r="G13" s="21">
        <f t="shared" si="27"/>
        <v>6</v>
      </c>
      <c r="H13" s="22">
        <f t="shared" si="28"/>
        <v>25</v>
      </c>
      <c r="I13" s="7">
        <f t="shared" si="0"/>
        <v>1.0411311053984575</v>
      </c>
      <c r="J13" s="7">
        <f t="shared" si="1"/>
        <v>0.65618298784846318</v>
      </c>
      <c r="K13" s="8">
        <v>12.9</v>
      </c>
      <c r="L13" s="21">
        <f t="shared" si="29"/>
        <v>10</v>
      </c>
      <c r="M13" s="22">
        <f t="shared" si="30"/>
        <v>28</v>
      </c>
      <c r="N13" s="7">
        <f t="shared" si="2"/>
        <v>0.96744186046511627</v>
      </c>
      <c r="O13" s="7">
        <f t="shared" si="3"/>
        <v>0.89992952783650448</v>
      </c>
      <c r="P13" s="10">
        <v>146</v>
      </c>
      <c r="Q13" s="10">
        <v>151</v>
      </c>
      <c r="R13" s="10">
        <v>156</v>
      </c>
      <c r="S13" s="11">
        <f t="shared" si="4"/>
        <v>156</v>
      </c>
      <c r="T13" s="21">
        <f t="shared" si="31"/>
        <v>10</v>
      </c>
      <c r="U13" s="22">
        <f t="shared" si="32"/>
        <v>29</v>
      </c>
      <c r="V13" s="14">
        <f t="shared" si="5"/>
        <v>0.98072087175188605</v>
      </c>
      <c r="W13" s="14">
        <f t="shared" si="6"/>
        <v>0.83593380614657209</v>
      </c>
      <c r="X13" s="10">
        <v>510</v>
      </c>
      <c r="Y13" s="10">
        <v>500</v>
      </c>
      <c r="Z13" s="13" t="s">
        <v>37</v>
      </c>
      <c r="AA13" s="11">
        <f t="shared" si="7"/>
        <v>510</v>
      </c>
      <c r="AB13" s="21">
        <f t="shared" si="33"/>
        <v>9</v>
      </c>
      <c r="AC13" s="22">
        <f t="shared" si="34"/>
        <v>28</v>
      </c>
      <c r="AD13" s="14">
        <f t="shared" si="8"/>
        <v>0.98316411772265777</v>
      </c>
      <c r="AE13" s="14">
        <f t="shared" si="9"/>
        <v>0.81665332265812651</v>
      </c>
      <c r="AF13" s="13">
        <v>46</v>
      </c>
      <c r="AG13" s="13" t="s">
        <v>37</v>
      </c>
      <c r="AH13" s="11">
        <f t="shared" si="10"/>
        <v>46</v>
      </c>
      <c r="AI13" s="21">
        <f t="shared" si="35"/>
        <v>13</v>
      </c>
      <c r="AJ13" s="22">
        <f t="shared" si="36"/>
        <v>32</v>
      </c>
      <c r="AK13" s="14">
        <f t="shared" si="11"/>
        <v>0.47817047817047814</v>
      </c>
      <c r="AL13" s="14">
        <f t="shared" si="12"/>
        <v>0.33860142888071015</v>
      </c>
      <c r="AM13" s="13">
        <v>200</v>
      </c>
      <c r="AN13" s="13" t="s">
        <v>37</v>
      </c>
      <c r="AO13" s="11">
        <f t="shared" si="13"/>
        <v>200</v>
      </c>
      <c r="AP13" s="21">
        <f t="shared" si="37"/>
        <v>9</v>
      </c>
      <c r="AQ13" s="22">
        <f t="shared" si="38"/>
        <v>27</v>
      </c>
      <c r="AR13" s="14">
        <f t="shared" si="14"/>
        <v>0.87924970691676441</v>
      </c>
      <c r="AS13" s="14">
        <f t="shared" si="15"/>
        <v>0.62350999449844124</v>
      </c>
      <c r="AT13" s="11">
        <v>33</v>
      </c>
      <c r="AU13" s="21">
        <f t="shared" si="39"/>
        <v>15</v>
      </c>
      <c r="AV13" s="22">
        <f t="shared" si="40"/>
        <v>33</v>
      </c>
      <c r="AW13" s="14">
        <f t="shared" si="16"/>
        <v>0.24</v>
      </c>
      <c r="AX13" s="14">
        <f t="shared" si="17"/>
        <v>6.647058823529417E-2</v>
      </c>
      <c r="AY13" s="5">
        <v>20</v>
      </c>
      <c r="AZ13" s="21">
        <f t="shared" si="41"/>
        <v>15</v>
      </c>
      <c r="BA13" s="22">
        <f t="shared" si="42"/>
        <v>34</v>
      </c>
      <c r="BB13" s="14">
        <f t="shared" si="18"/>
        <v>0.20618556701030927</v>
      </c>
      <c r="BC13" s="14">
        <f t="shared" si="19"/>
        <v>0.18133333333333332</v>
      </c>
      <c r="BD13" s="5">
        <v>5</v>
      </c>
      <c r="BE13" s="21">
        <f t="shared" si="43"/>
        <v>15</v>
      </c>
      <c r="BF13" s="22">
        <f t="shared" si="44"/>
        <v>34</v>
      </c>
      <c r="BG13" s="14">
        <f t="shared" si="20"/>
        <v>0.55555555555555558</v>
      </c>
      <c r="BH13" s="14">
        <f t="shared" si="21"/>
        <v>0.50147492625368728</v>
      </c>
      <c r="BJ13" s="15">
        <f t="shared" si="22"/>
        <v>6.331619262991226</v>
      </c>
      <c r="BK13" s="5">
        <f t="shared" si="23"/>
        <v>12</v>
      </c>
      <c r="BL13" s="15">
        <f t="shared" si="24"/>
        <v>4.9200899156911317</v>
      </c>
      <c r="BM13" s="5">
        <f t="shared" si="25"/>
        <v>33</v>
      </c>
    </row>
    <row r="14" spans="1:65" x14ac:dyDescent="0.55000000000000004">
      <c r="A14" s="5">
        <v>13</v>
      </c>
      <c r="B14" s="5" t="s">
        <v>33</v>
      </c>
      <c r="C14" t="s">
        <v>6</v>
      </c>
      <c r="D14" s="6">
        <v>3</v>
      </c>
      <c r="E14" s="6">
        <v>8</v>
      </c>
      <c r="F14" s="1">
        <f t="shared" si="26"/>
        <v>23</v>
      </c>
      <c r="G14" s="21">
        <f t="shared" si="27"/>
        <v>9</v>
      </c>
      <c r="H14" s="22">
        <f t="shared" si="28"/>
        <v>28</v>
      </c>
      <c r="I14" s="7">
        <f t="shared" si="0"/>
        <v>0.88688946015424164</v>
      </c>
      <c r="J14" s="7">
        <f t="shared" si="1"/>
        <v>0.55897069335239458</v>
      </c>
      <c r="K14" s="8">
        <v>13.2</v>
      </c>
      <c r="L14" s="21">
        <f t="shared" si="29"/>
        <v>13</v>
      </c>
      <c r="M14" s="22">
        <f t="shared" si="30"/>
        <v>31</v>
      </c>
      <c r="N14" s="7">
        <f t="shared" si="2"/>
        <v>0.94545454545454555</v>
      </c>
      <c r="O14" s="7">
        <f t="shared" si="3"/>
        <v>0.87947658402203854</v>
      </c>
      <c r="P14" s="10">
        <v>158</v>
      </c>
      <c r="Q14" s="10">
        <v>138</v>
      </c>
      <c r="R14" s="10">
        <v>155</v>
      </c>
      <c r="S14" s="11">
        <f t="shared" si="4"/>
        <v>158</v>
      </c>
      <c r="T14" s="21">
        <f t="shared" si="31"/>
        <v>9</v>
      </c>
      <c r="U14" s="22">
        <f t="shared" si="32"/>
        <v>28</v>
      </c>
      <c r="V14" s="14">
        <f t="shared" si="5"/>
        <v>0.99329421626152559</v>
      </c>
      <c r="W14" s="14">
        <f t="shared" si="6"/>
        <v>0.84665090622537431</v>
      </c>
      <c r="X14" s="10">
        <v>551</v>
      </c>
      <c r="Y14" s="10">
        <v>537</v>
      </c>
      <c r="Z14" s="10">
        <v>534</v>
      </c>
      <c r="AA14" s="11">
        <f t="shared" si="7"/>
        <v>551</v>
      </c>
      <c r="AB14" s="21">
        <f t="shared" si="33"/>
        <v>5</v>
      </c>
      <c r="AC14" s="22">
        <f t="shared" si="34"/>
        <v>24</v>
      </c>
      <c r="AD14" s="14">
        <f t="shared" si="8"/>
        <v>1.06220280169644</v>
      </c>
      <c r="AE14" s="14">
        <f t="shared" si="9"/>
        <v>0.88230584467574058</v>
      </c>
      <c r="AF14" s="13" t="s">
        <v>37</v>
      </c>
      <c r="AG14" s="13" t="s">
        <v>37</v>
      </c>
      <c r="AH14" s="11">
        <f t="shared" si="10"/>
        <v>0</v>
      </c>
      <c r="AI14" s="21">
        <f t="shared" si="35"/>
        <v>15</v>
      </c>
      <c r="AJ14" s="22">
        <f t="shared" si="36"/>
        <v>34</v>
      </c>
      <c r="AK14" s="14">
        <f t="shared" si="11"/>
        <v>0</v>
      </c>
      <c r="AL14" s="14">
        <f t="shared" si="12"/>
        <v>0</v>
      </c>
      <c r="AM14" s="13" t="s">
        <v>37</v>
      </c>
      <c r="AN14" s="13" t="s">
        <v>37</v>
      </c>
      <c r="AO14" s="11">
        <f t="shared" si="13"/>
        <v>0</v>
      </c>
      <c r="AP14" s="21">
        <f t="shared" si="37"/>
        <v>15</v>
      </c>
      <c r="AQ14" s="22">
        <f t="shared" si="38"/>
        <v>34</v>
      </c>
      <c r="AR14" s="14">
        <f t="shared" si="14"/>
        <v>0</v>
      </c>
      <c r="AS14" s="14">
        <f t="shared" si="15"/>
        <v>0</v>
      </c>
      <c r="AT14" s="11">
        <v>24</v>
      </c>
      <c r="AU14" s="21">
        <f t="shared" si="39"/>
        <v>11</v>
      </c>
      <c r="AV14" s="22">
        <f t="shared" si="40"/>
        <v>24</v>
      </c>
      <c r="AW14" s="14">
        <f t="shared" si="16"/>
        <v>0.77999999999999992</v>
      </c>
      <c r="AX14" s="14">
        <f t="shared" si="17"/>
        <v>0.60647058823529409</v>
      </c>
      <c r="AY14" s="5">
        <v>75</v>
      </c>
      <c r="AZ14" s="21">
        <f t="shared" si="41"/>
        <v>7</v>
      </c>
      <c r="BA14" s="22">
        <f t="shared" si="42"/>
        <v>23</v>
      </c>
      <c r="BB14" s="14">
        <f t="shared" si="18"/>
        <v>0.77319587628865982</v>
      </c>
      <c r="BC14" s="14">
        <f t="shared" si="19"/>
        <v>0.67999999999999994</v>
      </c>
      <c r="BD14" s="5">
        <v>7</v>
      </c>
      <c r="BE14" s="21">
        <f t="shared" si="43"/>
        <v>14</v>
      </c>
      <c r="BF14" s="22">
        <f t="shared" si="44"/>
        <v>32</v>
      </c>
      <c r="BG14" s="14">
        <f t="shared" si="20"/>
        <v>0.77777777777777779</v>
      </c>
      <c r="BH14" s="14">
        <f t="shared" si="21"/>
        <v>0.70206489675516226</v>
      </c>
      <c r="BJ14" s="15">
        <f t="shared" si="22"/>
        <v>6.2188146776331905</v>
      </c>
      <c r="BK14" s="5">
        <f t="shared" si="23"/>
        <v>13</v>
      </c>
      <c r="BL14" s="15">
        <f t="shared" si="24"/>
        <v>5.1559395132660049</v>
      </c>
      <c r="BM14" s="5">
        <f t="shared" si="25"/>
        <v>31</v>
      </c>
    </row>
    <row r="15" spans="1:65" x14ac:dyDescent="0.55000000000000004">
      <c r="A15" s="5">
        <v>14</v>
      </c>
      <c r="B15" s="5" t="s">
        <v>33</v>
      </c>
      <c r="C15" t="s">
        <v>58</v>
      </c>
      <c r="D15" s="6">
        <v>2</v>
      </c>
      <c r="E15" s="6">
        <v>7</v>
      </c>
      <c r="F15" s="1">
        <f t="shared" si="26"/>
        <v>14</v>
      </c>
      <c r="G15" s="21">
        <f t="shared" si="27"/>
        <v>14</v>
      </c>
      <c r="H15" s="22">
        <f t="shared" si="28"/>
        <v>33</v>
      </c>
      <c r="I15" s="7">
        <f t="shared" si="0"/>
        <v>0.53984575835475579</v>
      </c>
      <c r="J15" s="7">
        <f t="shared" si="1"/>
        <v>0.34024303073624018</v>
      </c>
      <c r="K15" s="8">
        <v>11.9</v>
      </c>
      <c r="L15" s="21">
        <f t="shared" si="29"/>
        <v>4</v>
      </c>
      <c r="M15" s="22">
        <f t="shared" si="30"/>
        <v>22</v>
      </c>
      <c r="N15" s="7">
        <f t="shared" si="2"/>
        <v>1.0487394957983194</v>
      </c>
      <c r="O15" s="7">
        <f t="shared" si="3"/>
        <v>0.97555385790679894</v>
      </c>
      <c r="P15" s="10">
        <v>154</v>
      </c>
      <c r="Q15" s="10">
        <v>137</v>
      </c>
      <c r="R15" s="10">
        <v>136</v>
      </c>
      <c r="S15" s="11">
        <f t="shared" si="4"/>
        <v>154</v>
      </c>
      <c r="T15" s="21">
        <f t="shared" si="31"/>
        <v>11</v>
      </c>
      <c r="U15" s="22">
        <f t="shared" si="32"/>
        <v>30</v>
      </c>
      <c r="V15" s="14">
        <f t="shared" si="5"/>
        <v>0.96814752724224651</v>
      </c>
      <c r="W15" s="14">
        <f t="shared" si="6"/>
        <v>0.82521670606776987</v>
      </c>
      <c r="X15" s="10">
        <v>418</v>
      </c>
      <c r="Y15" s="13" t="s">
        <v>37</v>
      </c>
      <c r="Z15" s="13" t="s">
        <v>37</v>
      </c>
      <c r="AA15" s="11">
        <f t="shared" si="7"/>
        <v>418</v>
      </c>
      <c r="AB15" s="21">
        <f t="shared" si="33"/>
        <v>13</v>
      </c>
      <c r="AC15" s="22">
        <f t="shared" si="34"/>
        <v>32</v>
      </c>
      <c r="AD15" s="14">
        <f t="shared" si="8"/>
        <v>0.80580902197660964</v>
      </c>
      <c r="AE15" s="14">
        <f t="shared" si="9"/>
        <v>0.6693354683746997</v>
      </c>
      <c r="AF15" s="13">
        <v>65</v>
      </c>
      <c r="AG15" s="13" t="s">
        <v>37</v>
      </c>
      <c r="AH15" s="11">
        <f t="shared" si="10"/>
        <v>65</v>
      </c>
      <c r="AI15" s="21">
        <f t="shared" si="35"/>
        <v>11</v>
      </c>
      <c r="AJ15" s="22">
        <f t="shared" si="36"/>
        <v>30</v>
      </c>
      <c r="AK15" s="14">
        <f t="shared" si="11"/>
        <v>0.67567567567567566</v>
      </c>
      <c r="AL15" s="14">
        <f t="shared" si="12"/>
        <v>0.47845854080969907</v>
      </c>
      <c r="AM15" s="13">
        <v>84</v>
      </c>
      <c r="AN15" s="13" t="s">
        <v>37</v>
      </c>
      <c r="AO15" s="11">
        <f t="shared" si="13"/>
        <v>84</v>
      </c>
      <c r="AP15" s="21">
        <f t="shared" si="37"/>
        <v>13</v>
      </c>
      <c r="AQ15" s="22">
        <f t="shared" si="38"/>
        <v>31</v>
      </c>
      <c r="AR15" s="14">
        <f t="shared" si="14"/>
        <v>0.36928487690504103</v>
      </c>
      <c r="AS15" s="14">
        <f t="shared" si="15"/>
        <v>0.26187419768934533</v>
      </c>
      <c r="AT15" s="11">
        <v>26</v>
      </c>
      <c r="AU15" s="21">
        <f t="shared" si="39"/>
        <v>13</v>
      </c>
      <c r="AV15" s="22">
        <f t="shared" si="40"/>
        <v>26</v>
      </c>
      <c r="AW15" s="14">
        <f t="shared" si="16"/>
        <v>0.65999999999999992</v>
      </c>
      <c r="AX15" s="14">
        <f t="shared" si="17"/>
        <v>0.4864705882352941</v>
      </c>
      <c r="AY15" s="5">
        <v>25</v>
      </c>
      <c r="AZ15" s="21">
        <f t="shared" si="41"/>
        <v>14</v>
      </c>
      <c r="BA15" s="22">
        <f t="shared" si="42"/>
        <v>33</v>
      </c>
      <c r="BB15" s="14">
        <f t="shared" si="18"/>
        <v>0.25773195876288657</v>
      </c>
      <c r="BC15" s="14">
        <f t="shared" si="19"/>
        <v>0.22666666666666666</v>
      </c>
      <c r="BD15" s="5">
        <v>8</v>
      </c>
      <c r="BE15" s="21">
        <f t="shared" si="43"/>
        <v>10</v>
      </c>
      <c r="BF15" s="22">
        <f t="shared" si="44"/>
        <v>28</v>
      </c>
      <c r="BG15" s="14">
        <f t="shared" si="20"/>
        <v>0.88888888888888884</v>
      </c>
      <c r="BH15" s="14">
        <f t="shared" si="21"/>
        <v>0.80235988200589969</v>
      </c>
      <c r="BJ15" s="15">
        <f t="shared" si="22"/>
        <v>6.2141232036044229</v>
      </c>
      <c r="BK15" s="5">
        <f t="shared" si="23"/>
        <v>14</v>
      </c>
      <c r="BL15" s="15">
        <f t="shared" si="24"/>
        <v>5.0661789384924134</v>
      </c>
      <c r="BM15" s="5">
        <f t="shared" si="25"/>
        <v>32</v>
      </c>
    </row>
    <row r="16" spans="1:65" x14ac:dyDescent="0.55000000000000004">
      <c r="A16" s="5">
        <v>15</v>
      </c>
      <c r="B16" s="5" t="s">
        <v>33</v>
      </c>
      <c r="C16" t="s">
        <v>12</v>
      </c>
      <c r="D16" s="6">
        <v>1</v>
      </c>
      <c r="E16" s="6">
        <v>8</v>
      </c>
      <c r="F16" s="1">
        <f t="shared" si="26"/>
        <v>8</v>
      </c>
      <c r="G16" s="21">
        <f t="shared" si="27"/>
        <v>15</v>
      </c>
      <c r="H16" s="22">
        <f t="shared" si="28"/>
        <v>34</v>
      </c>
      <c r="I16" s="7">
        <f t="shared" si="0"/>
        <v>0.30848329048843187</v>
      </c>
      <c r="J16" s="7">
        <f t="shared" si="1"/>
        <v>0.19442458899213724</v>
      </c>
      <c r="K16" s="8">
        <v>15.3</v>
      </c>
      <c r="L16" s="21">
        <f t="shared" si="29"/>
        <v>15</v>
      </c>
      <c r="M16" s="22">
        <f t="shared" si="30"/>
        <v>33</v>
      </c>
      <c r="N16" s="7">
        <f t="shared" si="2"/>
        <v>0.81568627450980391</v>
      </c>
      <c r="O16" s="7">
        <f t="shared" si="3"/>
        <v>0.75876411170528801</v>
      </c>
      <c r="P16" s="10">
        <v>95</v>
      </c>
      <c r="Q16" s="10">
        <v>104</v>
      </c>
      <c r="R16" s="10" t="s">
        <v>37</v>
      </c>
      <c r="S16" s="11">
        <f t="shared" si="4"/>
        <v>104</v>
      </c>
      <c r="T16" s="21">
        <f t="shared" si="31"/>
        <v>15</v>
      </c>
      <c r="U16" s="22">
        <f t="shared" si="32"/>
        <v>34</v>
      </c>
      <c r="V16" s="14">
        <f t="shared" si="5"/>
        <v>0.65381391450125736</v>
      </c>
      <c r="W16" s="14">
        <f t="shared" si="6"/>
        <v>0.55728920409771476</v>
      </c>
      <c r="X16" s="10">
        <v>364</v>
      </c>
      <c r="Y16" s="13" t="s">
        <v>37</v>
      </c>
      <c r="Z16" s="13" t="s">
        <v>37</v>
      </c>
      <c r="AA16" s="11">
        <f t="shared" si="7"/>
        <v>364</v>
      </c>
      <c r="AB16" s="21">
        <f t="shared" si="33"/>
        <v>15</v>
      </c>
      <c r="AC16" s="22">
        <f t="shared" si="34"/>
        <v>34</v>
      </c>
      <c r="AD16" s="14">
        <f t="shared" si="8"/>
        <v>0.7017092918647988</v>
      </c>
      <c r="AE16" s="14">
        <f t="shared" si="9"/>
        <v>0.5828662930344275</v>
      </c>
      <c r="AF16" s="13">
        <v>19</v>
      </c>
      <c r="AG16" s="13" t="s">
        <v>37</v>
      </c>
      <c r="AH16" s="11">
        <f t="shared" si="10"/>
        <v>19</v>
      </c>
      <c r="AI16" s="21">
        <f t="shared" si="35"/>
        <v>14</v>
      </c>
      <c r="AJ16" s="22">
        <f t="shared" si="36"/>
        <v>33</v>
      </c>
      <c r="AK16" s="14">
        <f t="shared" si="11"/>
        <v>0.19750519750519749</v>
      </c>
      <c r="AL16" s="14">
        <f t="shared" si="12"/>
        <v>0.13985711192898898</v>
      </c>
      <c r="AM16" s="13">
        <v>45</v>
      </c>
      <c r="AN16" s="13" t="s">
        <v>37</v>
      </c>
      <c r="AO16" s="11">
        <f t="shared" si="13"/>
        <v>45</v>
      </c>
      <c r="AP16" s="21">
        <f t="shared" si="37"/>
        <v>14</v>
      </c>
      <c r="AQ16" s="22">
        <f t="shared" si="38"/>
        <v>33</v>
      </c>
      <c r="AR16" s="14">
        <f t="shared" si="14"/>
        <v>0.19783118405627198</v>
      </c>
      <c r="AS16" s="14">
        <f t="shared" si="15"/>
        <v>0.14028974876214928</v>
      </c>
      <c r="AT16" s="11">
        <v>32</v>
      </c>
      <c r="AU16" s="21">
        <f t="shared" si="39"/>
        <v>14</v>
      </c>
      <c r="AV16" s="22">
        <f t="shared" si="40"/>
        <v>32</v>
      </c>
      <c r="AW16" s="14">
        <f t="shared" si="16"/>
        <v>0.29999999999999993</v>
      </c>
      <c r="AX16" s="14">
        <f t="shared" si="17"/>
        <v>0.12647058823529411</v>
      </c>
      <c r="AY16" s="5">
        <v>40</v>
      </c>
      <c r="AZ16" s="21">
        <f t="shared" si="41"/>
        <v>13</v>
      </c>
      <c r="BA16" s="22">
        <f t="shared" si="42"/>
        <v>32</v>
      </c>
      <c r="BB16" s="14">
        <f t="shared" si="18"/>
        <v>0.41237113402061853</v>
      </c>
      <c r="BC16" s="14">
        <f t="shared" si="19"/>
        <v>0.36266666666666664</v>
      </c>
      <c r="BD16" s="5">
        <v>8</v>
      </c>
      <c r="BE16" s="21">
        <f t="shared" si="43"/>
        <v>10</v>
      </c>
      <c r="BF16" s="22">
        <f t="shared" si="44"/>
        <v>28</v>
      </c>
      <c r="BG16" s="14">
        <f t="shared" si="20"/>
        <v>0.88888888888888884</v>
      </c>
      <c r="BH16" s="14">
        <f t="shared" si="21"/>
        <v>0.80235988200589969</v>
      </c>
      <c r="BJ16" s="15">
        <f t="shared" si="22"/>
        <v>4.4762891758352685</v>
      </c>
      <c r="BK16" s="5">
        <f t="shared" si="23"/>
        <v>15</v>
      </c>
      <c r="BL16" s="15">
        <f t="shared" si="24"/>
        <v>3.6649881954285659</v>
      </c>
      <c r="BM16" s="5">
        <f t="shared" si="25"/>
        <v>34</v>
      </c>
    </row>
    <row r="17" spans="1:65" x14ac:dyDescent="0.55000000000000004">
      <c r="D17" s="16"/>
      <c r="E17" s="16"/>
      <c r="F17" s="2"/>
      <c r="G17" s="23"/>
      <c r="H17" s="22"/>
      <c r="I17" s="17">
        <f>AVERAGE(F18:F25)</f>
        <v>59.375</v>
      </c>
      <c r="J17" s="17"/>
      <c r="L17" s="23"/>
      <c r="M17" s="22"/>
      <c r="N17" s="8">
        <f>AVERAGE(K18:K25)</f>
        <v>10.114285714285714</v>
      </c>
      <c r="O17" s="8"/>
      <c r="T17" s="23"/>
      <c r="U17" s="22"/>
      <c r="V17" s="11">
        <f>AVERAGE(S18:S25)</f>
        <v>236.5</v>
      </c>
      <c r="W17" s="11"/>
      <c r="X17" s="10"/>
      <c r="Y17" s="10"/>
      <c r="Z17" s="13"/>
      <c r="AA17" s="11"/>
      <c r="AB17" s="23"/>
      <c r="AC17" s="22"/>
      <c r="AD17" s="11">
        <f>AVERAGE(AA18:AA25)</f>
        <v>788.75</v>
      </c>
      <c r="AE17" s="15"/>
      <c r="AH17" s="11"/>
      <c r="AI17" s="23"/>
      <c r="AJ17" s="22"/>
      <c r="AK17" s="11">
        <f>AVERAGE(AH18:AH25)</f>
        <v>173.375</v>
      </c>
      <c r="AL17" s="15"/>
      <c r="AM17" s="13"/>
      <c r="AN17" s="13"/>
      <c r="AO17" s="11"/>
      <c r="AP17" s="23"/>
      <c r="AQ17" s="22"/>
      <c r="AR17" s="11">
        <f>AVERAGE(AO18:AO25)</f>
        <v>329.5</v>
      </c>
      <c r="AS17" s="15"/>
      <c r="AT17" s="11"/>
      <c r="AU17" s="23"/>
      <c r="AV17" s="22"/>
      <c r="AW17" s="11">
        <f>AVERAGE(AT18:AT25)</f>
        <v>15.875</v>
      </c>
      <c r="AX17" s="11"/>
      <c r="AZ17" s="23"/>
      <c r="BA17" s="22"/>
      <c r="BB17" s="5">
        <f>AVERAGE(AY18:AY25)</f>
        <v>141.25</v>
      </c>
      <c r="BC17" s="15"/>
      <c r="BE17" s="23"/>
      <c r="BF17" s="22"/>
      <c r="BG17" s="5">
        <f>AVERAGE(BD18:BD25)</f>
        <v>10.5</v>
      </c>
      <c r="BH17" s="15"/>
      <c r="BL17" s="15"/>
      <c r="BM17" s="5"/>
    </row>
    <row r="18" spans="1:65" x14ac:dyDescent="0.55000000000000004">
      <c r="A18" s="5">
        <v>1</v>
      </c>
      <c r="B18" s="5" t="s">
        <v>34</v>
      </c>
      <c r="C18" t="s">
        <v>16</v>
      </c>
      <c r="D18" s="6">
        <v>9</v>
      </c>
      <c r="E18" s="6">
        <v>11</v>
      </c>
      <c r="F18" s="1">
        <f t="shared" si="26"/>
        <v>83</v>
      </c>
      <c r="G18" s="24">
        <f>RANK(F18,$F$18:$F$25)</f>
        <v>1</v>
      </c>
      <c r="H18" s="25">
        <f t="shared" si="28"/>
        <v>1</v>
      </c>
      <c r="I18" s="7">
        <f t="shared" ref="I18:I25" si="45">F18/$I$17</f>
        <v>1.3978947368421053</v>
      </c>
      <c r="J18" s="7">
        <f t="shared" ref="J18:J25" si="46">F18/$J$1</f>
        <v>2.017155110793424</v>
      </c>
      <c r="K18" s="8">
        <v>9.6999999999999993</v>
      </c>
      <c r="L18" s="28">
        <f>RANK(K18,$K$18:$K$25,1)</f>
        <v>3</v>
      </c>
      <c r="M18" s="30">
        <f t="shared" si="30"/>
        <v>3</v>
      </c>
      <c r="N18" s="14">
        <f>$N$1/K18</f>
        <v>1.28659793814433</v>
      </c>
      <c r="O18" s="14">
        <f t="shared" ref="O18:O24" si="47">$O$1/K18</f>
        <v>1.1968134957825678</v>
      </c>
      <c r="P18" s="10">
        <v>235</v>
      </c>
      <c r="Q18" s="10">
        <v>238</v>
      </c>
      <c r="R18" s="10">
        <v>242</v>
      </c>
      <c r="S18" s="11">
        <f t="shared" ref="S18:S25" si="48">MAX(P18:R18)</f>
        <v>242</v>
      </c>
      <c r="T18" s="21">
        <f>RANK(S18,$S$18:$S$25)</f>
        <v>4</v>
      </c>
      <c r="U18" s="22">
        <f t="shared" si="32"/>
        <v>4</v>
      </c>
      <c r="V18" s="14">
        <f t="shared" ref="V18:V25" si="49">S18/$V$17</f>
        <v>1.0232558139534884</v>
      </c>
      <c r="W18" s="14">
        <f t="shared" ref="W18:W25" si="50">S18/$W$1</f>
        <v>1.2967691095350669</v>
      </c>
      <c r="X18" s="10">
        <v>786</v>
      </c>
      <c r="Y18" s="10">
        <v>794</v>
      </c>
      <c r="Z18" s="10">
        <v>814</v>
      </c>
      <c r="AA18" s="11">
        <f t="shared" ref="AA18:AA25" si="51">MAX(X18:Z18)</f>
        <v>814</v>
      </c>
      <c r="AB18" s="28">
        <f>RANK(AA18,$AA$18:$AA$25)</f>
        <v>3</v>
      </c>
      <c r="AC18" s="30">
        <f t="shared" si="34"/>
        <v>3</v>
      </c>
      <c r="AD18" s="14">
        <f t="shared" ref="AD18:AD25" si="52">AA18/$AD$17</f>
        <v>1.0320126782884311</v>
      </c>
      <c r="AE18" s="14">
        <f t="shared" ref="AE18:AE25" si="53">AA18/$AE$1</f>
        <v>1.3034427542033626</v>
      </c>
      <c r="AF18" s="13">
        <v>7</v>
      </c>
      <c r="AG18" s="13">
        <v>166</v>
      </c>
      <c r="AH18" s="11">
        <f t="shared" ref="AH18:AH25" si="54">MAX(AF18:AG18)</f>
        <v>166</v>
      </c>
      <c r="AI18" s="21">
        <f>RANK(AH18,$AH$18:$AH$25)</f>
        <v>5</v>
      </c>
      <c r="AJ18" s="22">
        <f t="shared" si="36"/>
        <v>11</v>
      </c>
      <c r="AK18" s="14">
        <f>AH18/$AD$17</f>
        <v>0.210459587955626</v>
      </c>
      <c r="AL18" s="14">
        <f t="shared" ref="AL18:AL25" si="55">AH18/$AL$1</f>
        <v>1.221909504221693</v>
      </c>
      <c r="AM18" s="13">
        <v>478</v>
      </c>
      <c r="AN18" s="13" t="s">
        <v>37</v>
      </c>
      <c r="AO18" s="11">
        <f t="shared" ref="AO18:AO25" si="56">MAX(AM18:AN18)</f>
        <v>478</v>
      </c>
      <c r="AP18" s="24">
        <f>RANK(AO18,$AO$18:$AO$25)</f>
        <v>1</v>
      </c>
      <c r="AQ18" s="22">
        <f t="shared" si="38"/>
        <v>4</v>
      </c>
      <c r="AR18" s="14">
        <f t="shared" ref="AR18:AR25" si="57">AO18/$AR$17</f>
        <v>1.4506828528072837</v>
      </c>
      <c r="AS18" s="14">
        <f t="shared" ref="AS18:AS25" si="58">AO18/$AS$1</f>
        <v>1.4901888868512745</v>
      </c>
      <c r="AT18" s="11">
        <v>1</v>
      </c>
      <c r="AU18" s="24">
        <f>RANK(AT18,$AT$18:$AT$25,1)</f>
        <v>1</v>
      </c>
      <c r="AV18" s="25">
        <f>RANK(AT18,$AT$2:$AT$37,1)</f>
        <v>1</v>
      </c>
      <c r="AW18" s="14">
        <f t="shared" ref="AW18:AW25" si="59">1+($AW$17-AT18)*0.06</f>
        <v>1.8925000000000001</v>
      </c>
      <c r="AX18" s="14">
        <f t="shared" ref="AX18:AX25" si="60">1+($AX$1-AT18)*0.06</f>
        <v>1.986470588235294</v>
      </c>
      <c r="AY18" s="5">
        <v>130</v>
      </c>
      <c r="AZ18" s="21">
        <f>RANK(AY18,$AY$18:$AY$25)</f>
        <v>4</v>
      </c>
      <c r="BA18" s="22">
        <f t="shared" si="42"/>
        <v>11</v>
      </c>
      <c r="BB18" s="14">
        <f t="shared" ref="BB18:BB25" si="61">AY18/$BB$17</f>
        <v>0.92035398230088494</v>
      </c>
      <c r="BC18" s="14">
        <f t="shared" ref="BC18:BC25" si="62">AY18/$BC$1</f>
        <v>1.1786666666666665</v>
      </c>
      <c r="BD18" s="5">
        <v>13</v>
      </c>
      <c r="BE18" s="24">
        <f>RANK(BD18,$BD$18:$BD$25)</f>
        <v>1</v>
      </c>
      <c r="BF18" s="27">
        <f t="shared" si="44"/>
        <v>2</v>
      </c>
      <c r="BG18" s="14">
        <f t="shared" ref="BG18:BG25" si="63">BD18/$BG$17</f>
        <v>1.2380952380952381</v>
      </c>
      <c r="BH18" s="14">
        <f t="shared" ref="BH18:BH25" si="64">BD18/$BH$1</f>
        <v>1.303834808259587</v>
      </c>
      <c r="BJ18" s="15">
        <f t="shared" ref="BJ18:BJ25" si="65">SUM(I18,N18,V18,AD18,AK18,AR18,AW18,BB18,BG18)</f>
        <v>10.451852828387388</v>
      </c>
      <c r="BK18" s="3">
        <f t="shared" ref="BK18:BK25" si="66">RANK(BJ18,$BJ$18:$BJ$25)</f>
        <v>1</v>
      </c>
      <c r="BL18" s="15">
        <f t="shared" ref="BL18:BL25" si="67">SUM(J18,O18,W18,AE18,AL18,AS18,AX18,BC18,BH18)</f>
        <v>12.995250924548936</v>
      </c>
      <c r="BM18" s="3">
        <f t="shared" ref="BM18:BM25" si="68">RANK(BL18,$BL$2:$BL$37)</f>
        <v>1</v>
      </c>
    </row>
    <row r="19" spans="1:65" x14ac:dyDescent="0.55000000000000004">
      <c r="A19" s="5">
        <v>2</v>
      </c>
      <c r="B19" s="5" t="s">
        <v>34</v>
      </c>
      <c r="C19" t="s">
        <v>19</v>
      </c>
      <c r="D19" s="6">
        <v>7</v>
      </c>
      <c r="E19" s="6">
        <v>4</v>
      </c>
      <c r="F19" s="1">
        <f t="shared" si="26"/>
        <v>55</v>
      </c>
      <c r="G19" s="21">
        <f t="shared" ref="G19:G25" si="69">RANK(F19,$F$18:$F$25)</f>
        <v>6</v>
      </c>
      <c r="H19" s="22">
        <f t="shared" si="28"/>
        <v>8</v>
      </c>
      <c r="I19" s="7">
        <f t="shared" si="45"/>
        <v>0.9263157894736842</v>
      </c>
      <c r="J19" s="7">
        <f t="shared" si="46"/>
        <v>1.3366690493209434</v>
      </c>
      <c r="K19" s="8">
        <v>9.6</v>
      </c>
      <c r="L19" s="26">
        <f t="shared" ref="L19:L24" si="70">RANK(K19,$K$18:$K$25,1)</f>
        <v>2</v>
      </c>
      <c r="M19" s="27">
        <f t="shared" si="30"/>
        <v>2</v>
      </c>
      <c r="N19" s="14">
        <f>$N$1/K19</f>
        <v>1.3</v>
      </c>
      <c r="O19" s="14">
        <f t="shared" si="47"/>
        <v>1.209280303030303</v>
      </c>
      <c r="P19" s="10">
        <v>240</v>
      </c>
      <c r="Q19" s="10">
        <v>261</v>
      </c>
      <c r="R19" s="10">
        <v>270</v>
      </c>
      <c r="S19" s="11">
        <f t="shared" si="48"/>
        <v>270</v>
      </c>
      <c r="T19" s="24">
        <f t="shared" ref="T19:T25" si="71">RANK(S19,$S$18:$S$25)</f>
        <v>1</v>
      </c>
      <c r="U19" s="25">
        <f t="shared" si="32"/>
        <v>1</v>
      </c>
      <c r="V19" s="14">
        <f t="shared" si="49"/>
        <v>1.1416490486257929</v>
      </c>
      <c r="W19" s="14">
        <f t="shared" si="50"/>
        <v>1.4468085106382977</v>
      </c>
      <c r="X19" s="10">
        <v>850</v>
      </c>
      <c r="Y19" s="10">
        <v>864</v>
      </c>
      <c r="Z19" s="13" t="s">
        <v>37</v>
      </c>
      <c r="AA19" s="11">
        <f t="shared" si="51"/>
        <v>864</v>
      </c>
      <c r="AB19" s="26">
        <f t="shared" ref="AB19:AB25" si="72">RANK(AA19,$AA$18:$AA$25)</f>
        <v>2</v>
      </c>
      <c r="AC19" s="27">
        <f t="shared" si="34"/>
        <v>2</v>
      </c>
      <c r="AD19" s="14">
        <f t="shared" si="52"/>
        <v>1.0954041204437401</v>
      </c>
      <c r="AE19" s="14">
        <f t="shared" si="53"/>
        <v>1.3835068054443556</v>
      </c>
      <c r="AF19" s="13">
        <v>172</v>
      </c>
      <c r="AG19" s="13" t="s">
        <v>37</v>
      </c>
      <c r="AH19" s="11">
        <f t="shared" si="54"/>
        <v>172</v>
      </c>
      <c r="AI19" s="21">
        <f t="shared" ref="AI19:AI25" si="73">RANK(AH19,$AH$18:$AH$25)</f>
        <v>4</v>
      </c>
      <c r="AJ19" s="22">
        <f t="shared" si="36"/>
        <v>10</v>
      </c>
      <c r="AK19" s="14">
        <f>AH19/$AD$17</f>
        <v>0.21806656101426308</v>
      </c>
      <c r="AL19" s="14">
        <f t="shared" si="55"/>
        <v>1.2660749079887423</v>
      </c>
      <c r="AM19" s="13">
        <v>403</v>
      </c>
      <c r="AN19" s="13" t="s">
        <v>37</v>
      </c>
      <c r="AO19" s="11">
        <f t="shared" si="56"/>
        <v>403</v>
      </c>
      <c r="AP19" s="21">
        <f t="shared" ref="AP19:AP25" si="74">RANK(AO19,$AO$18:$AO$25)</f>
        <v>4</v>
      </c>
      <c r="AQ19" s="22">
        <f t="shared" si="38"/>
        <v>11</v>
      </c>
      <c r="AR19" s="14">
        <f t="shared" si="57"/>
        <v>1.2230652503793626</v>
      </c>
      <c r="AS19" s="14">
        <f t="shared" si="58"/>
        <v>1.256372638914359</v>
      </c>
      <c r="AT19" s="11">
        <v>6</v>
      </c>
      <c r="AU19" s="28">
        <f t="shared" ref="AU19:AU25" si="75">RANK(AT19,$AT$18:$AT$25,1)</f>
        <v>3</v>
      </c>
      <c r="AV19" s="22">
        <f t="shared" ref="AV19:AV25" si="76">RANK(AT19,$AT$2:$AT$37,1)</f>
        <v>6</v>
      </c>
      <c r="AW19" s="14">
        <f t="shared" si="59"/>
        <v>1.5925</v>
      </c>
      <c r="AX19" s="14">
        <f t="shared" si="60"/>
        <v>1.6864705882352942</v>
      </c>
      <c r="AY19" s="5">
        <v>200</v>
      </c>
      <c r="AZ19" s="26">
        <f t="shared" ref="AZ19:AZ25" si="77">RANK(AY19,$AY$18:$AY$25)</f>
        <v>2</v>
      </c>
      <c r="BA19" s="30">
        <f t="shared" si="42"/>
        <v>3</v>
      </c>
      <c r="BB19" s="14">
        <f t="shared" si="61"/>
        <v>1.415929203539823</v>
      </c>
      <c r="BC19" s="14">
        <f t="shared" si="62"/>
        <v>1.8133333333333332</v>
      </c>
      <c r="BD19" s="5">
        <v>13</v>
      </c>
      <c r="BE19" s="24">
        <f t="shared" ref="BE19:BE25" si="78">RANK(BD19,$BD$18:$BD$25)</f>
        <v>1</v>
      </c>
      <c r="BF19" s="27">
        <f t="shared" si="44"/>
        <v>2</v>
      </c>
      <c r="BG19" s="14">
        <f t="shared" si="63"/>
        <v>1.2380952380952381</v>
      </c>
      <c r="BH19" s="14">
        <f t="shared" si="64"/>
        <v>1.303834808259587</v>
      </c>
      <c r="BJ19" s="15">
        <f t="shared" si="65"/>
        <v>10.151025211571906</v>
      </c>
      <c r="BK19" s="4">
        <f t="shared" si="66"/>
        <v>2</v>
      </c>
      <c r="BL19" s="15">
        <f t="shared" si="67"/>
        <v>12.702350945165215</v>
      </c>
      <c r="BM19" s="4">
        <f t="shared" si="68"/>
        <v>2</v>
      </c>
    </row>
    <row r="20" spans="1:65" x14ac:dyDescent="0.55000000000000004">
      <c r="A20" s="5">
        <v>3</v>
      </c>
      <c r="B20" s="5" t="s">
        <v>34</v>
      </c>
      <c r="C20" t="s">
        <v>18</v>
      </c>
      <c r="D20" s="6">
        <v>8</v>
      </c>
      <c r="E20" s="6">
        <v>3</v>
      </c>
      <c r="F20" s="1">
        <f t="shared" si="26"/>
        <v>64</v>
      </c>
      <c r="G20" s="28">
        <f t="shared" si="69"/>
        <v>3</v>
      </c>
      <c r="H20" s="22">
        <f t="shared" si="28"/>
        <v>4</v>
      </c>
      <c r="I20" s="7">
        <f t="shared" si="45"/>
        <v>1.0778947368421052</v>
      </c>
      <c r="J20" s="7">
        <f t="shared" si="46"/>
        <v>1.5553967119370979</v>
      </c>
      <c r="K20" s="8">
        <v>9.4</v>
      </c>
      <c r="L20" s="24">
        <f t="shared" si="70"/>
        <v>1</v>
      </c>
      <c r="M20" s="25">
        <f t="shared" si="30"/>
        <v>1</v>
      </c>
      <c r="N20" s="14">
        <f>$N$1/K20</f>
        <v>1.327659574468085</v>
      </c>
      <c r="O20" s="14">
        <f t="shared" si="47"/>
        <v>1.2350096711798837</v>
      </c>
      <c r="P20" s="10">
        <v>252</v>
      </c>
      <c r="Q20" s="10" t="s">
        <v>37</v>
      </c>
      <c r="R20" s="10" t="s">
        <v>37</v>
      </c>
      <c r="S20" s="11">
        <f t="shared" si="48"/>
        <v>252</v>
      </c>
      <c r="T20" s="28">
        <f t="shared" si="71"/>
        <v>3</v>
      </c>
      <c r="U20" s="30">
        <f t="shared" si="32"/>
        <v>3</v>
      </c>
      <c r="V20" s="14">
        <f t="shared" si="49"/>
        <v>1.06553911205074</v>
      </c>
      <c r="W20" s="14">
        <f t="shared" si="50"/>
        <v>1.350354609929078</v>
      </c>
      <c r="X20" s="10">
        <v>860</v>
      </c>
      <c r="Y20" s="13">
        <v>908</v>
      </c>
      <c r="Z20" s="10" t="s">
        <v>37</v>
      </c>
      <c r="AA20" s="11">
        <f t="shared" si="51"/>
        <v>908</v>
      </c>
      <c r="AB20" s="24">
        <f t="shared" si="72"/>
        <v>1</v>
      </c>
      <c r="AC20" s="25">
        <f t="shared" si="34"/>
        <v>1</v>
      </c>
      <c r="AD20" s="14">
        <f t="shared" si="52"/>
        <v>1.1511885895404121</v>
      </c>
      <c r="AE20" s="14">
        <f t="shared" si="53"/>
        <v>1.4539631705364291</v>
      </c>
      <c r="AF20" s="13">
        <v>185</v>
      </c>
      <c r="AG20" s="13" t="s">
        <v>37</v>
      </c>
      <c r="AH20" s="11">
        <f t="shared" si="54"/>
        <v>185</v>
      </c>
      <c r="AI20" s="26">
        <f t="shared" si="73"/>
        <v>2</v>
      </c>
      <c r="AJ20" s="22">
        <f t="shared" si="36"/>
        <v>5</v>
      </c>
      <c r="AK20" s="14">
        <f>AH20/$AD$17</f>
        <v>0.23454833597464342</v>
      </c>
      <c r="AL20" s="14">
        <f t="shared" si="55"/>
        <v>1.3617666161506821</v>
      </c>
      <c r="AM20" s="13">
        <v>406</v>
      </c>
      <c r="AN20" s="13" t="s">
        <v>37</v>
      </c>
      <c r="AO20" s="11">
        <f t="shared" si="56"/>
        <v>406</v>
      </c>
      <c r="AP20" s="28">
        <f t="shared" si="74"/>
        <v>3</v>
      </c>
      <c r="AQ20" s="22">
        <f t="shared" si="38"/>
        <v>10</v>
      </c>
      <c r="AR20" s="14">
        <f t="shared" si="57"/>
        <v>1.2321699544764795</v>
      </c>
      <c r="AS20" s="14">
        <f t="shared" si="58"/>
        <v>1.2657252888318358</v>
      </c>
      <c r="AT20" s="11">
        <v>3</v>
      </c>
      <c r="AU20" s="26">
        <f t="shared" si="75"/>
        <v>2</v>
      </c>
      <c r="AV20" s="30">
        <f t="shared" si="76"/>
        <v>3</v>
      </c>
      <c r="AW20" s="14">
        <f t="shared" si="59"/>
        <v>1.7725</v>
      </c>
      <c r="AX20" s="14">
        <f t="shared" si="60"/>
        <v>1.8664705882352941</v>
      </c>
      <c r="AY20" s="5">
        <v>155</v>
      </c>
      <c r="AZ20" s="28">
        <f t="shared" si="77"/>
        <v>3</v>
      </c>
      <c r="BA20" s="22">
        <f t="shared" si="42"/>
        <v>9</v>
      </c>
      <c r="BB20" s="14">
        <f t="shared" si="61"/>
        <v>1.0973451327433628</v>
      </c>
      <c r="BC20" s="14">
        <f t="shared" si="62"/>
        <v>1.4053333333333333</v>
      </c>
      <c r="BD20" s="5">
        <v>12</v>
      </c>
      <c r="BE20" s="28">
        <f t="shared" si="78"/>
        <v>3</v>
      </c>
      <c r="BF20" s="22">
        <f t="shared" si="44"/>
        <v>5</v>
      </c>
      <c r="BG20" s="14">
        <f t="shared" si="63"/>
        <v>1.1428571428571428</v>
      </c>
      <c r="BH20" s="14">
        <f t="shared" si="64"/>
        <v>1.2035398230088497</v>
      </c>
      <c r="BJ20" s="15">
        <f t="shared" si="65"/>
        <v>10.10170257895297</v>
      </c>
      <c r="BK20" s="29">
        <f t="shared" si="66"/>
        <v>3</v>
      </c>
      <c r="BL20" s="15">
        <f t="shared" si="67"/>
        <v>12.697559813142485</v>
      </c>
      <c r="BM20" s="29">
        <f t="shared" si="68"/>
        <v>3</v>
      </c>
    </row>
    <row r="21" spans="1:65" x14ac:dyDescent="0.55000000000000004">
      <c r="A21" s="5">
        <v>4</v>
      </c>
      <c r="B21" s="5" t="s">
        <v>34</v>
      </c>
      <c r="C21" t="s">
        <v>17</v>
      </c>
      <c r="D21" s="6">
        <v>7</v>
      </c>
      <c r="E21" s="6">
        <v>6</v>
      </c>
      <c r="F21" s="1">
        <f t="shared" si="26"/>
        <v>57</v>
      </c>
      <c r="G21" s="21">
        <f t="shared" si="69"/>
        <v>5</v>
      </c>
      <c r="H21" s="22">
        <f t="shared" si="28"/>
        <v>7</v>
      </c>
      <c r="I21" s="7">
        <f t="shared" si="45"/>
        <v>0.96</v>
      </c>
      <c r="J21" s="7">
        <f t="shared" si="46"/>
        <v>1.3852751965689778</v>
      </c>
      <c r="K21" s="8">
        <v>10.5</v>
      </c>
      <c r="L21" s="21">
        <f t="shared" si="70"/>
        <v>5</v>
      </c>
      <c r="M21" s="22">
        <f t="shared" si="30"/>
        <v>5</v>
      </c>
      <c r="N21" s="14">
        <f>$N$1/K21</f>
        <v>1.1885714285714286</v>
      </c>
      <c r="O21" s="14">
        <f t="shared" si="47"/>
        <v>1.1056277056277055</v>
      </c>
      <c r="P21" s="10">
        <v>195</v>
      </c>
      <c r="Q21" s="10" t="s">
        <v>37</v>
      </c>
      <c r="R21" s="10" t="s">
        <v>37</v>
      </c>
      <c r="S21" s="11">
        <f t="shared" si="48"/>
        <v>195</v>
      </c>
      <c r="T21" s="21">
        <f t="shared" si="71"/>
        <v>8</v>
      </c>
      <c r="U21" s="22">
        <f t="shared" si="32"/>
        <v>11</v>
      </c>
      <c r="V21" s="14">
        <f t="shared" si="49"/>
        <v>0.82452431289640593</v>
      </c>
      <c r="W21" s="14">
        <f t="shared" si="50"/>
        <v>1.0449172576832151</v>
      </c>
      <c r="X21" s="10">
        <v>774</v>
      </c>
      <c r="Y21" s="10" t="s">
        <v>37</v>
      </c>
      <c r="Z21" s="10" t="s">
        <v>37</v>
      </c>
      <c r="AA21" s="11">
        <f t="shared" si="51"/>
        <v>774</v>
      </c>
      <c r="AB21" s="21">
        <f t="shared" si="72"/>
        <v>5</v>
      </c>
      <c r="AC21" s="22">
        <f t="shared" si="34"/>
        <v>5</v>
      </c>
      <c r="AD21" s="14">
        <f t="shared" si="52"/>
        <v>0.98129952456418379</v>
      </c>
      <c r="AE21" s="14">
        <f t="shared" si="53"/>
        <v>1.2393915132105684</v>
      </c>
      <c r="AF21" s="13">
        <v>182</v>
      </c>
      <c r="AG21" s="13">
        <v>208</v>
      </c>
      <c r="AH21" s="11">
        <f t="shared" si="54"/>
        <v>208</v>
      </c>
      <c r="AI21" s="24">
        <f t="shared" si="73"/>
        <v>1</v>
      </c>
      <c r="AJ21" s="27">
        <f t="shared" si="36"/>
        <v>2</v>
      </c>
      <c r="AK21" s="14">
        <f>AH21/$AD$17</f>
        <v>0.26370839936608559</v>
      </c>
      <c r="AL21" s="14">
        <f t="shared" si="55"/>
        <v>1.5310673305910372</v>
      </c>
      <c r="AM21" s="13">
        <v>114</v>
      </c>
      <c r="AN21" s="13">
        <v>426</v>
      </c>
      <c r="AO21" s="11">
        <f t="shared" si="56"/>
        <v>426</v>
      </c>
      <c r="AP21" s="26">
        <f t="shared" si="74"/>
        <v>2</v>
      </c>
      <c r="AQ21" s="22">
        <f t="shared" si="38"/>
        <v>6</v>
      </c>
      <c r="AR21" s="14">
        <f t="shared" si="57"/>
        <v>1.2928679817905917</v>
      </c>
      <c r="AS21" s="14">
        <f t="shared" si="58"/>
        <v>1.3280762882816799</v>
      </c>
      <c r="AT21" s="11">
        <v>7</v>
      </c>
      <c r="AU21" s="21">
        <f t="shared" si="75"/>
        <v>4</v>
      </c>
      <c r="AV21" s="22">
        <f t="shared" si="76"/>
        <v>7</v>
      </c>
      <c r="AW21" s="14">
        <f t="shared" si="59"/>
        <v>1.5325</v>
      </c>
      <c r="AX21" s="14">
        <f t="shared" si="60"/>
        <v>1.6264705882352941</v>
      </c>
      <c r="AY21" s="5">
        <v>95</v>
      </c>
      <c r="AZ21" s="21">
        <f t="shared" si="77"/>
        <v>7</v>
      </c>
      <c r="BA21" s="22">
        <f t="shared" si="42"/>
        <v>17</v>
      </c>
      <c r="BB21" s="14">
        <f t="shared" si="61"/>
        <v>0.67256637168141598</v>
      </c>
      <c r="BC21" s="14">
        <f t="shared" si="62"/>
        <v>0.86133333333333328</v>
      </c>
      <c r="BD21" s="5">
        <v>11</v>
      </c>
      <c r="BE21" s="21">
        <f t="shared" si="78"/>
        <v>4</v>
      </c>
      <c r="BF21" s="22">
        <f t="shared" si="44"/>
        <v>9</v>
      </c>
      <c r="BG21" s="14">
        <f t="shared" si="63"/>
        <v>1.0476190476190477</v>
      </c>
      <c r="BH21" s="14">
        <f t="shared" si="64"/>
        <v>1.1032448377581121</v>
      </c>
      <c r="BJ21" s="15">
        <f t="shared" si="65"/>
        <v>8.7636570664891593</v>
      </c>
      <c r="BK21" s="5">
        <f t="shared" si="66"/>
        <v>4</v>
      </c>
      <c r="BL21" s="15">
        <f t="shared" si="67"/>
        <v>11.225404051289923</v>
      </c>
      <c r="BM21" s="5">
        <f t="shared" si="68"/>
        <v>5</v>
      </c>
    </row>
    <row r="22" spans="1:65" x14ac:dyDescent="0.55000000000000004">
      <c r="A22" s="5">
        <v>5</v>
      </c>
      <c r="B22" s="5" t="s">
        <v>34</v>
      </c>
      <c r="C22" t="s">
        <v>15</v>
      </c>
      <c r="D22" s="6">
        <v>8</v>
      </c>
      <c r="E22" s="6">
        <v>11</v>
      </c>
      <c r="F22" s="1">
        <f t="shared" si="26"/>
        <v>72</v>
      </c>
      <c r="G22" s="26">
        <f t="shared" si="69"/>
        <v>2</v>
      </c>
      <c r="H22" s="30">
        <f t="shared" si="28"/>
        <v>3</v>
      </c>
      <c r="I22" s="7">
        <f t="shared" si="45"/>
        <v>1.2126315789473685</v>
      </c>
      <c r="J22" s="7">
        <f t="shared" si="46"/>
        <v>1.7498213009292352</v>
      </c>
      <c r="K22" s="8">
        <v>10.3</v>
      </c>
      <c r="L22" s="21">
        <f t="shared" si="70"/>
        <v>4</v>
      </c>
      <c r="M22" s="22">
        <f t="shared" si="30"/>
        <v>4</v>
      </c>
      <c r="N22" s="14">
        <f>$N$1/K22</f>
        <v>1.2116504854368932</v>
      </c>
      <c r="O22" s="14">
        <f t="shared" si="47"/>
        <v>1.1270962047661075</v>
      </c>
      <c r="P22" s="10">
        <v>234</v>
      </c>
      <c r="Q22" s="10">
        <v>236</v>
      </c>
      <c r="R22" s="10">
        <v>234</v>
      </c>
      <c r="S22" s="11">
        <f t="shared" si="48"/>
        <v>236</v>
      </c>
      <c r="T22" s="21">
        <f t="shared" si="71"/>
        <v>5</v>
      </c>
      <c r="U22" s="22">
        <f t="shared" si="32"/>
        <v>5</v>
      </c>
      <c r="V22" s="14">
        <f t="shared" si="49"/>
        <v>0.9978858350951374</v>
      </c>
      <c r="W22" s="14">
        <f t="shared" si="50"/>
        <v>1.2646178092986604</v>
      </c>
      <c r="X22" s="10">
        <v>808</v>
      </c>
      <c r="Y22" s="10">
        <v>733</v>
      </c>
      <c r="Z22" s="10">
        <v>781</v>
      </c>
      <c r="AA22" s="11">
        <f t="shared" si="51"/>
        <v>808</v>
      </c>
      <c r="AB22" s="21">
        <f t="shared" si="72"/>
        <v>4</v>
      </c>
      <c r="AC22" s="22">
        <f t="shared" si="34"/>
        <v>4</v>
      </c>
      <c r="AD22" s="14">
        <f t="shared" si="52"/>
        <v>1.0244057052297939</v>
      </c>
      <c r="AE22" s="14">
        <f t="shared" si="53"/>
        <v>1.2938350680544435</v>
      </c>
      <c r="AF22" s="13">
        <v>181</v>
      </c>
      <c r="AG22" s="13">
        <v>172</v>
      </c>
      <c r="AH22" s="11">
        <f t="shared" si="54"/>
        <v>181</v>
      </c>
      <c r="AI22" s="28">
        <f t="shared" si="73"/>
        <v>3</v>
      </c>
      <c r="AJ22" s="22">
        <f t="shared" si="36"/>
        <v>6</v>
      </c>
      <c r="AK22" s="14">
        <f>AH22/$AD$17</f>
        <v>0.2294770206022187</v>
      </c>
      <c r="AL22" s="14">
        <f t="shared" si="55"/>
        <v>1.332323013639316</v>
      </c>
      <c r="AM22" s="13">
        <v>204</v>
      </c>
      <c r="AN22" s="13" t="s">
        <v>37</v>
      </c>
      <c r="AO22" s="11">
        <f t="shared" si="56"/>
        <v>204</v>
      </c>
      <c r="AP22" s="21">
        <f t="shared" si="74"/>
        <v>7</v>
      </c>
      <c r="AQ22" s="22">
        <f t="shared" si="38"/>
        <v>26</v>
      </c>
      <c r="AR22" s="14">
        <f t="shared" si="57"/>
        <v>0.61911987860394535</v>
      </c>
      <c r="AS22" s="14">
        <f t="shared" si="58"/>
        <v>0.63598019438841003</v>
      </c>
      <c r="AT22" s="11">
        <v>29</v>
      </c>
      <c r="AU22" s="21">
        <f t="shared" si="75"/>
        <v>6</v>
      </c>
      <c r="AV22" s="22">
        <f t="shared" si="76"/>
        <v>29</v>
      </c>
      <c r="AW22" s="14">
        <f t="shared" si="59"/>
        <v>0.21250000000000002</v>
      </c>
      <c r="AX22" s="14">
        <f t="shared" si="60"/>
        <v>0.30647058823529416</v>
      </c>
      <c r="AY22" s="5">
        <v>250</v>
      </c>
      <c r="AZ22" s="24">
        <f t="shared" si="77"/>
        <v>1</v>
      </c>
      <c r="BA22" s="25">
        <f t="shared" si="42"/>
        <v>1</v>
      </c>
      <c r="BB22" s="14">
        <f t="shared" si="61"/>
        <v>1.7699115044247788</v>
      </c>
      <c r="BC22" s="14">
        <f t="shared" si="62"/>
        <v>2.2666666666666666</v>
      </c>
      <c r="BD22" s="5">
        <v>9</v>
      </c>
      <c r="BE22" s="21">
        <f t="shared" si="78"/>
        <v>6</v>
      </c>
      <c r="BF22" s="22">
        <f t="shared" si="44"/>
        <v>22</v>
      </c>
      <c r="BG22" s="14">
        <f t="shared" si="63"/>
        <v>0.8571428571428571</v>
      </c>
      <c r="BH22" s="14">
        <f t="shared" si="64"/>
        <v>0.90265486725663713</v>
      </c>
      <c r="BJ22" s="15">
        <f t="shared" si="65"/>
        <v>8.134724865482994</v>
      </c>
      <c r="BK22" s="5">
        <f t="shared" si="66"/>
        <v>5</v>
      </c>
      <c r="BL22" s="15">
        <f t="shared" si="67"/>
        <v>10.879465713234771</v>
      </c>
      <c r="BM22" s="5">
        <f t="shared" si="68"/>
        <v>7</v>
      </c>
    </row>
    <row r="23" spans="1:65" x14ac:dyDescent="0.55000000000000004">
      <c r="A23" s="5">
        <v>6</v>
      </c>
      <c r="B23" s="5" t="s">
        <v>34</v>
      </c>
      <c r="C23" t="s">
        <v>13</v>
      </c>
      <c r="D23" s="6">
        <v>7</v>
      </c>
      <c r="E23" s="6">
        <v>7</v>
      </c>
      <c r="F23" s="1">
        <f t="shared" si="26"/>
        <v>58</v>
      </c>
      <c r="G23" s="21">
        <f t="shared" si="69"/>
        <v>4</v>
      </c>
      <c r="H23" s="22">
        <f t="shared" si="28"/>
        <v>6</v>
      </c>
      <c r="I23" s="7">
        <f t="shared" si="45"/>
        <v>0.97684210526315784</v>
      </c>
      <c r="J23" s="7">
        <f t="shared" si="46"/>
        <v>1.4095782701929949</v>
      </c>
      <c r="K23" s="8">
        <v>10.5</v>
      </c>
      <c r="L23" s="21">
        <f t="shared" si="70"/>
        <v>5</v>
      </c>
      <c r="M23" s="22">
        <f t="shared" si="30"/>
        <v>5</v>
      </c>
      <c r="N23" s="14">
        <f>$N$17/K23</f>
        <v>0.96326530612244898</v>
      </c>
      <c r="O23" s="14">
        <f t="shared" si="47"/>
        <v>1.1056277056277055</v>
      </c>
      <c r="P23" s="10">
        <v>208</v>
      </c>
      <c r="Q23" s="10">
        <v>232</v>
      </c>
      <c r="R23" s="10" t="s">
        <v>37</v>
      </c>
      <c r="S23" s="11">
        <f t="shared" si="48"/>
        <v>232</v>
      </c>
      <c r="T23" s="21">
        <f t="shared" si="71"/>
        <v>6</v>
      </c>
      <c r="U23" s="22">
        <f t="shared" si="32"/>
        <v>6</v>
      </c>
      <c r="V23" s="14">
        <f t="shared" si="49"/>
        <v>0.98097251585623679</v>
      </c>
      <c r="W23" s="14">
        <f t="shared" si="50"/>
        <v>1.243183609141056</v>
      </c>
      <c r="X23" s="10">
        <v>732</v>
      </c>
      <c r="Y23" s="13" t="s">
        <v>37</v>
      </c>
      <c r="Z23" s="13" t="s">
        <v>37</v>
      </c>
      <c r="AA23" s="11">
        <f t="shared" si="51"/>
        <v>732</v>
      </c>
      <c r="AB23" s="21">
        <f t="shared" si="72"/>
        <v>7</v>
      </c>
      <c r="AC23" s="22">
        <f t="shared" si="34"/>
        <v>7</v>
      </c>
      <c r="AD23" s="14">
        <f t="shared" si="52"/>
        <v>0.92805071315372423</v>
      </c>
      <c r="AE23" s="14">
        <f t="shared" si="53"/>
        <v>1.1721377101681345</v>
      </c>
      <c r="AF23" s="13">
        <v>164</v>
      </c>
      <c r="AH23" s="11">
        <f t="shared" si="54"/>
        <v>164</v>
      </c>
      <c r="AI23" s="21">
        <f t="shared" si="73"/>
        <v>6</v>
      </c>
      <c r="AJ23" s="22">
        <f t="shared" si="36"/>
        <v>13</v>
      </c>
      <c r="AK23" s="14">
        <f>AH23/$AK$17</f>
        <v>0.94592645998558034</v>
      </c>
      <c r="AL23" s="14">
        <f t="shared" si="55"/>
        <v>1.2071877029660101</v>
      </c>
      <c r="AM23" s="13">
        <v>385</v>
      </c>
      <c r="AN23" s="13" t="s">
        <v>37</v>
      </c>
      <c r="AO23" s="11">
        <f t="shared" si="56"/>
        <v>385</v>
      </c>
      <c r="AP23" s="21">
        <f t="shared" si="74"/>
        <v>5</v>
      </c>
      <c r="AQ23" s="22">
        <f t="shared" si="38"/>
        <v>14</v>
      </c>
      <c r="AR23" s="14">
        <f t="shared" si="57"/>
        <v>1.1684370257966616</v>
      </c>
      <c r="AS23" s="14">
        <f t="shared" si="58"/>
        <v>1.2002567394094994</v>
      </c>
      <c r="AT23" s="11">
        <v>31</v>
      </c>
      <c r="AU23" s="21">
        <f t="shared" si="75"/>
        <v>7</v>
      </c>
      <c r="AV23" s="22">
        <f t="shared" si="76"/>
        <v>31</v>
      </c>
      <c r="AW23" s="14">
        <f t="shared" si="59"/>
        <v>9.2500000000000027E-2</v>
      </c>
      <c r="AX23" s="14">
        <f t="shared" si="60"/>
        <v>0.18647058823529417</v>
      </c>
      <c r="AY23" s="5">
        <v>120</v>
      </c>
      <c r="AZ23" s="21">
        <f t="shared" si="77"/>
        <v>5</v>
      </c>
      <c r="BA23" s="22">
        <f t="shared" si="42"/>
        <v>12</v>
      </c>
      <c r="BB23" s="14">
        <f t="shared" si="61"/>
        <v>0.84955752212389379</v>
      </c>
      <c r="BC23" s="14">
        <f t="shared" si="62"/>
        <v>1.0880000000000001</v>
      </c>
      <c r="BD23" s="5">
        <v>10</v>
      </c>
      <c r="BE23" s="21">
        <f t="shared" si="78"/>
        <v>5</v>
      </c>
      <c r="BF23" s="22">
        <f t="shared" si="44"/>
        <v>12</v>
      </c>
      <c r="BG23" s="14">
        <f t="shared" si="63"/>
        <v>0.95238095238095233</v>
      </c>
      <c r="BH23" s="14">
        <f t="shared" si="64"/>
        <v>1.0029498525073746</v>
      </c>
      <c r="BJ23" s="15">
        <f t="shared" si="65"/>
        <v>7.8579326006826573</v>
      </c>
      <c r="BK23" s="5">
        <f t="shared" si="66"/>
        <v>6</v>
      </c>
      <c r="BL23" s="15">
        <f t="shared" si="67"/>
        <v>9.6153921782480687</v>
      </c>
      <c r="BM23" s="5">
        <f t="shared" si="68"/>
        <v>15</v>
      </c>
    </row>
    <row r="24" spans="1:65" x14ac:dyDescent="0.55000000000000004">
      <c r="A24" s="5">
        <v>7</v>
      </c>
      <c r="B24" s="5" t="s">
        <v>34</v>
      </c>
      <c r="C24" t="s">
        <v>14</v>
      </c>
      <c r="D24" s="6">
        <v>6</v>
      </c>
      <c r="E24" s="6">
        <v>1</v>
      </c>
      <c r="F24" s="1">
        <f t="shared" si="26"/>
        <v>42</v>
      </c>
      <c r="G24" s="21">
        <f t="shared" si="69"/>
        <v>8</v>
      </c>
      <c r="H24" s="22">
        <f t="shared" si="28"/>
        <v>14</v>
      </c>
      <c r="I24" s="7">
        <f t="shared" si="45"/>
        <v>0.70736842105263154</v>
      </c>
      <c r="J24" s="7">
        <f t="shared" si="46"/>
        <v>1.0207290922087204</v>
      </c>
      <c r="K24" s="8">
        <v>10.8</v>
      </c>
      <c r="L24" s="21">
        <f t="shared" si="70"/>
        <v>7</v>
      </c>
      <c r="M24" s="22">
        <f t="shared" si="30"/>
        <v>7</v>
      </c>
      <c r="N24" s="14">
        <f>$N$1/K24</f>
        <v>1.1555555555555554</v>
      </c>
      <c r="O24" s="14">
        <f t="shared" si="47"/>
        <v>1.0749158249158246</v>
      </c>
      <c r="P24" s="10">
        <v>210</v>
      </c>
      <c r="Q24" s="10" t="s">
        <v>37</v>
      </c>
      <c r="R24" s="10" t="s">
        <v>37</v>
      </c>
      <c r="S24" s="11">
        <f t="shared" si="48"/>
        <v>210</v>
      </c>
      <c r="T24" s="21">
        <f t="shared" si="71"/>
        <v>7</v>
      </c>
      <c r="U24" s="22">
        <f t="shared" si="32"/>
        <v>8</v>
      </c>
      <c r="V24" s="14">
        <f t="shared" si="49"/>
        <v>0.88794926004228325</v>
      </c>
      <c r="W24" s="14">
        <f t="shared" si="50"/>
        <v>1.1252955082742317</v>
      </c>
      <c r="X24" s="10">
        <v>748</v>
      </c>
      <c r="Y24" s="13" t="s">
        <v>37</v>
      </c>
      <c r="Z24" s="10" t="s">
        <v>37</v>
      </c>
      <c r="AA24" s="11">
        <f t="shared" si="51"/>
        <v>748</v>
      </c>
      <c r="AB24" s="21">
        <f t="shared" si="72"/>
        <v>6</v>
      </c>
      <c r="AC24" s="22">
        <f t="shared" si="34"/>
        <v>6</v>
      </c>
      <c r="AD24" s="14">
        <f t="shared" si="52"/>
        <v>0.94833597464342312</v>
      </c>
      <c r="AE24" s="14">
        <f t="shared" si="53"/>
        <v>1.1977582065652521</v>
      </c>
      <c r="AF24" s="13">
        <v>60</v>
      </c>
      <c r="AG24" s="13">
        <v>157</v>
      </c>
      <c r="AH24" s="11">
        <f t="shared" si="54"/>
        <v>157</v>
      </c>
      <c r="AI24" s="21">
        <f t="shared" si="73"/>
        <v>7</v>
      </c>
      <c r="AJ24" s="22">
        <f t="shared" si="36"/>
        <v>15</v>
      </c>
      <c r="AK24" s="14">
        <f>AH24/$AD$17</f>
        <v>0.19904912836767036</v>
      </c>
      <c r="AL24" s="14">
        <f t="shared" si="55"/>
        <v>1.1556613985711193</v>
      </c>
      <c r="AM24" s="13">
        <v>80</v>
      </c>
      <c r="AN24" s="13" t="s">
        <v>37</v>
      </c>
      <c r="AO24" s="11">
        <f t="shared" si="56"/>
        <v>80</v>
      </c>
      <c r="AP24" s="21">
        <f t="shared" si="74"/>
        <v>8</v>
      </c>
      <c r="AQ24" s="22">
        <f t="shared" si="38"/>
        <v>32</v>
      </c>
      <c r="AR24" s="14">
        <f t="shared" si="57"/>
        <v>0.24279210925644917</v>
      </c>
      <c r="AS24" s="14">
        <f t="shared" si="58"/>
        <v>0.2494039977993765</v>
      </c>
      <c r="AT24" s="11">
        <v>16</v>
      </c>
      <c r="AU24" s="21">
        <f t="shared" si="75"/>
        <v>5</v>
      </c>
      <c r="AV24" s="22">
        <f t="shared" si="76"/>
        <v>16</v>
      </c>
      <c r="AW24" s="14">
        <f t="shared" si="59"/>
        <v>0.99250000000000005</v>
      </c>
      <c r="AX24" s="14">
        <f t="shared" si="60"/>
        <v>1.0864705882352941</v>
      </c>
      <c r="AY24" s="5">
        <v>115</v>
      </c>
      <c r="AZ24" s="21">
        <f t="shared" si="77"/>
        <v>6</v>
      </c>
      <c r="BA24" s="22">
        <f t="shared" si="42"/>
        <v>13</v>
      </c>
      <c r="BB24" s="14">
        <f t="shared" si="61"/>
        <v>0.81415929203539827</v>
      </c>
      <c r="BC24" s="14">
        <f t="shared" si="62"/>
        <v>1.0426666666666666</v>
      </c>
      <c r="BD24" s="5">
        <v>9</v>
      </c>
      <c r="BE24" s="21">
        <f t="shared" si="78"/>
        <v>6</v>
      </c>
      <c r="BF24" s="22">
        <f t="shared" si="44"/>
        <v>22</v>
      </c>
      <c r="BG24" s="14">
        <f t="shared" si="63"/>
        <v>0.8571428571428571</v>
      </c>
      <c r="BH24" s="14">
        <f t="shared" si="64"/>
        <v>0.90265486725663713</v>
      </c>
      <c r="BJ24" s="15">
        <f t="shared" si="65"/>
        <v>6.804852598096268</v>
      </c>
      <c r="BK24" s="5">
        <f t="shared" si="66"/>
        <v>7</v>
      </c>
      <c r="BL24" s="15">
        <f t="shared" si="67"/>
        <v>8.8555561504931237</v>
      </c>
      <c r="BM24" s="5">
        <f t="shared" si="68"/>
        <v>18</v>
      </c>
    </row>
    <row r="25" spans="1:65" x14ac:dyDescent="0.55000000000000004">
      <c r="A25" s="5">
        <v>8</v>
      </c>
      <c r="B25" s="5" t="s">
        <v>34</v>
      </c>
      <c r="C25" t="s">
        <v>32</v>
      </c>
      <c r="D25" s="6">
        <v>6</v>
      </c>
      <c r="E25" s="6">
        <v>3</v>
      </c>
      <c r="F25" s="1">
        <f t="shared" si="26"/>
        <v>44</v>
      </c>
      <c r="G25" s="21">
        <f t="shared" si="69"/>
        <v>7</v>
      </c>
      <c r="H25" s="22">
        <f t="shared" si="28"/>
        <v>13</v>
      </c>
      <c r="I25" s="7">
        <f t="shared" si="45"/>
        <v>0.74105263157894741</v>
      </c>
      <c r="J25" s="7">
        <f t="shared" si="46"/>
        <v>1.0693352394567548</v>
      </c>
      <c r="K25" s="8" t="s">
        <v>37</v>
      </c>
      <c r="L25" s="21">
        <v>34</v>
      </c>
      <c r="M25" s="22">
        <v>8</v>
      </c>
      <c r="N25" s="14">
        <v>0</v>
      </c>
      <c r="O25" s="14">
        <v>0</v>
      </c>
      <c r="P25" s="10">
        <v>250</v>
      </c>
      <c r="Q25" s="10">
        <v>255</v>
      </c>
      <c r="R25" s="10" t="s">
        <v>37</v>
      </c>
      <c r="S25" s="11">
        <f t="shared" si="48"/>
        <v>255</v>
      </c>
      <c r="T25" s="26">
        <f t="shared" si="71"/>
        <v>2</v>
      </c>
      <c r="U25" s="27">
        <f t="shared" si="32"/>
        <v>2</v>
      </c>
      <c r="V25" s="14">
        <f t="shared" si="49"/>
        <v>1.0782241014799154</v>
      </c>
      <c r="W25" s="14">
        <f t="shared" si="50"/>
        <v>1.3664302600472813</v>
      </c>
      <c r="X25" s="10">
        <v>662</v>
      </c>
      <c r="Y25" s="13" t="s">
        <v>37</v>
      </c>
      <c r="Z25" s="10" t="s">
        <v>37</v>
      </c>
      <c r="AA25" s="11">
        <f t="shared" si="51"/>
        <v>662</v>
      </c>
      <c r="AB25" s="21">
        <f t="shared" si="72"/>
        <v>8</v>
      </c>
      <c r="AC25" s="22">
        <f t="shared" si="34"/>
        <v>14</v>
      </c>
      <c r="AD25" s="14">
        <f t="shared" si="52"/>
        <v>0.83930269413629155</v>
      </c>
      <c r="AE25" s="14">
        <f t="shared" si="53"/>
        <v>1.0600480384307447</v>
      </c>
      <c r="AF25" s="13">
        <v>154</v>
      </c>
      <c r="AG25" s="13" t="s">
        <v>37</v>
      </c>
      <c r="AH25" s="11">
        <f t="shared" si="54"/>
        <v>154</v>
      </c>
      <c r="AI25" s="21">
        <f t="shared" si="73"/>
        <v>8</v>
      </c>
      <c r="AJ25" s="22">
        <f t="shared" si="36"/>
        <v>16</v>
      </c>
      <c r="AK25" s="14">
        <f>AH25/$AD$17</f>
        <v>0.19524564183835183</v>
      </c>
      <c r="AL25" s="14">
        <f t="shared" si="55"/>
        <v>1.1335786966875947</v>
      </c>
      <c r="AM25" s="13">
        <v>254</v>
      </c>
      <c r="AN25" s="13" t="s">
        <v>37</v>
      </c>
      <c r="AO25" s="11">
        <f t="shared" si="56"/>
        <v>254</v>
      </c>
      <c r="AP25" s="21">
        <f t="shared" si="74"/>
        <v>6</v>
      </c>
      <c r="AQ25" s="22">
        <f t="shared" si="38"/>
        <v>22</v>
      </c>
      <c r="AR25" s="14">
        <f t="shared" si="57"/>
        <v>0.77086494688922613</v>
      </c>
      <c r="AS25" s="14">
        <f t="shared" si="58"/>
        <v>0.79185769301302034</v>
      </c>
      <c r="AT25" s="11">
        <v>34</v>
      </c>
      <c r="AU25" s="21">
        <f t="shared" si="75"/>
        <v>8</v>
      </c>
      <c r="AV25" s="22">
        <f t="shared" si="76"/>
        <v>34</v>
      </c>
      <c r="AW25" s="14">
        <f t="shared" si="59"/>
        <v>-8.7499999999999911E-2</v>
      </c>
      <c r="AX25" s="14">
        <f t="shared" si="60"/>
        <v>6.4705882352941169E-3</v>
      </c>
      <c r="AY25" s="5">
        <v>65</v>
      </c>
      <c r="AZ25" s="21">
        <f t="shared" si="77"/>
        <v>8</v>
      </c>
      <c r="BA25" s="22">
        <f t="shared" si="42"/>
        <v>28</v>
      </c>
      <c r="BB25" s="14">
        <f t="shared" si="61"/>
        <v>0.46017699115044247</v>
      </c>
      <c r="BC25" s="14">
        <f t="shared" si="62"/>
        <v>0.58933333333333326</v>
      </c>
      <c r="BD25" s="5">
        <v>7</v>
      </c>
      <c r="BE25" s="21">
        <f t="shared" si="78"/>
        <v>8</v>
      </c>
      <c r="BF25" s="22">
        <f t="shared" si="44"/>
        <v>32</v>
      </c>
      <c r="BG25" s="14">
        <f t="shared" si="63"/>
        <v>0.66666666666666663</v>
      </c>
      <c r="BH25" s="14">
        <f t="shared" si="64"/>
        <v>0.70206489675516226</v>
      </c>
      <c r="BJ25" s="15">
        <f t="shared" si="65"/>
        <v>4.6640336737398416</v>
      </c>
      <c r="BK25" s="5">
        <f t="shared" si="66"/>
        <v>8</v>
      </c>
      <c r="BL25" s="15">
        <f t="shared" si="67"/>
        <v>6.7191187459591868</v>
      </c>
      <c r="BM25" s="5">
        <f t="shared" si="68"/>
        <v>29</v>
      </c>
    </row>
    <row r="26" spans="1:65" x14ac:dyDescent="0.55000000000000004">
      <c r="D26" s="16"/>
      <c r="E26" s="16"/>
      <c r="F26" s="2"/>
      <c r="G26" s="23"/>
      <c r="H26" s="22"/>
      <c r="I26" s="17">
        <f>AVERAGE(F27:F37)</f>
        <v>48.636363636363633</v>
      </c>
      <c r="J26" s="17"/>
      <c r="L26" s="23"/>
      <c r="M26" s="22"/>
      <c r="N26" s="15">
        <f>AVERAGE(K27:K37)</f>
        <v>11.372727272727273</v>
      </c>
      <c r="O26" s="15"/>
      <c r="T26" s="23"/>
      <c r="U26" s="22"/>
      <c r="V26" s="11">
        <f>AVERAGE(S27:S37)</f>
        <v>187.90909090909091</v>
      </c>
      <c r="W26" s="15"/>
      <c r="X26" s="10"/>
      <c r="Y26" s="10"/>
      <c r="Z26" s="13"/>
      <c r="AA26" s="11"/>
      <c r="AB26" s="23"/>
      <c r="AC26" s="22"/>
      <c r="AD26" s="11">
        <f>AVERAGE(AA27:AA37)</f>
        <v>649.27272727272725</v>
      </c>
      <c r="AE26" s="15"/>
      <c r="AH26" s="11"/>
      <c r="AI26" s="23"/>
      <c r="AJ26" s="22"/>
      <c r="AK26" s="11">
        <f>AVERAGE(AH27:AH37)</f>
        <v>162.63636363636363</v>
      </c>
      <c r="AL26" s="15"/>
      <c r="AM26" s="13"/>
      <c r="AN26" s="13"/>
      <c r="AO26" s="11"/>
      <c r="AP26" s="23"/>
      <c r="AQ26" s="22"/>
      <c r="AR26" s="11">
        <f>AVERAGE(AO27:AO37)</f>
        <v>441.63636363636363</v>
      </c>
      <c r="AS26" s="15"/>
      <c r="AT26" s="11"/>
      <c r="AU26" s="23"/>
      <c r="AV26" s="22"/>
      <c r="AW26" s="11">
        <f>AVERAGE(AT27:AT37)</f>
        <v>14.636363636363637</v>
      </c>
      <c r="AX26" s="15"/>
      <c r="AZ26" s="23"/>
      <c r="BA26" s="22"/>
      <c r="BB26" s="15">
        <f>AVERAGE(AY27:AY37)</f>
        <v>105.90909090909091</v>
      </c>
      <c r="BC26" s="15"/>
      <c r="BE26" s="23"/>
      <c r="BF26" s="22"/>
      <c r="BG26" s="15">
        <f>AVERAGE(BD27:BD37)</f>
        <v>10.909090909090908</v>
      </c>
      <c r="BH26" s="15"/>
      <c r="BL26" s="15"/>
      <c r="BM26" s="5"/>
    </row>
    <row r="27" spans="1:65" x14ac:dyDescent="0.55000000000000004">
      <c r="A27" s="5">
        <v>1</v>
      </c>
      <c r="B27" s="5" t="s">
        <v>35</v>
      </c>
      <c r="C27" t="s">
        <v>28</v>
      </c>
      <c r="D27" s="6">
        <v>7</v>
      </c>
      <c r="E27" s="6">
        <v>3</v>
      </c>
      <c r="F27" s="1">
        <f>VLOOKUP(D27,$D$39:$F$47,3)+E27</f>
        <v>54</v>
      </c>
      <c r="G27" s="28">
        <f>RANK(F27,$F$27:$F$37)</f>
        <v>3</v>
      </c>
      <c r="H27" s="22">
        <f>RANK(F27,$F$2:$F$37)</f>
        <v>9</v>
      </c>
      <c r="I27" s="7">
        <f>F27/$I$26</f>
        <v>1.1102803738317757</v>
      </c>
      <c r="J27" s="7">
        <f>F27/$J$1</f>
        <v>1.3123659756969264</v>
      </c>
      <c r="K27" s="8">
        <v>11.2</v>
      </c>
      <c r="L27" s="26">
        <f>RANK(K27,$K$27:$K$37,1)</f>
        <v>2</v>
      </c>
      <c r="M27" s="22">
        <f>RANK(K27,$K$2:$K$37,1)</f>
        <v>11</v>
      </c>
      <c r="N27" s="14">
        <f>$N$26/K27</f>
        <v>1.0154220779220779</v>
      </c>
      <c r="O27" s="14">
        <f>$O$1/K27</f>
        <v>1.036525974025974</v>
      </c>
      <c r="P27" s="10">
        <v>205</v>
      </c>
      <c r="Q27" s="10">
        <v>208</v>
      </c>
      <c r="R27" s="10" t="s">
        <v>37</v>
      </c>
      <c r="S27" s="11">
        <f>MAX(P27:R27)</f>
        <v>208</v>
      </c>
      <c r="T27" s="26">
        <f>RANK(S27,$S$27:$S$37)</f>
        <v>2</v>
      </c>
      <c r="U27" s="22">
        <f>RANK(S27,$S$2:$S$37)</f>
        <v>9</v>
      </c>
      <c r="V27" s="14">
        <f>S27/$V$26</f>
        <v>1.1069182389937107</v>
      </c>
      <c r="W27" s="14">
        <f>S27/$W$1</f>
        <v>1.1145784081954295</v>
      </c>
      <c r="X27" s="10">
        <v>660</v>
      </c>
      <c r="Y27" s="10">
        <v>673</v>
      </c>
      <c r="Z27" s="10" t="s">
        <v>37</v>
      </c>
      <c r="AA27" s="11">
        <f>MAX(X27:Z27)</f>
        <v>673</v>
      </c>
      <c r="AB27" s="26">
        <f>RANK(AA27,$AA$27:$AA$37)</f>
        <v>2</v>
      </c>
      <c r="AC27" s="22">
        <f>RANK(AA27,$AA$2:$AA$37)</f>
        <v>11</v>
      </c>
      <c r="AD27" s="14">
        <f>AA27/$AD$26</f>
        <v>1.0365443853262393</v>
      </c>
      <c r="AE27" s="14">
        <f>AA27/$AE$1</f>
        <v>1.077662129703763</v>
      </c>
      <c r="AF27" s="13">
        <v>209</v>
      </c>
      <c r="AG27" s="13" t="s">
        <v>37</v>
      </c>
      <c r="AH27" s="11">
        <f>MAX(AF27:AG27)</f>
        <v>209</v>
      </c>
      <c r="AI27" s="24">
        <f>RANK(AH27,$AH$27:$AH$37)</f>
        <v>1</v>
      </c>
      <c r="AJ27" s="25">
        <f>RANK(AH27,$AH$2:$AH$37)</f>
        <v>1</v>
      </c>
      <c r="AK27" s="14">
        <f>AH27/$AK$26</f>
        <v>1.2850754611514814</v>
      </c>
      <c r="AL27" s="14">
        <f>AH27/$AL$1</f>
        <v>1.5384282312188786</v>
      </c>
      <c r="AM27" s="13">
        <v>576</v>
      </c>
      <c r="AN27" s="13" t="s">
        <v>37</v>
      </c>
      <c r="AO27" s="11">
        <f>MAX(AM27:AN27)</f>
        <v>576</v>
      </c>
      <c r="AP27" s="24">
        <f>RANK(AO27,$AO$27:$AO$37)</f>
        <v>1</v>
      </c>
      <c r="AQ27" s="25">
        <f>RANK(AO27,$AO$2:$AO$37)</f>
        <v>1</v>
      </c>
      <c r="AR27" s="14">
        <f>AO27/$AR$26</f>
        <v>1.3042404281597366</v>
      </c>
      <c r="AS27" s="14">
        <f>AO27/$AS$1</f>
        <v>1.7957087841555108</v>
      </c>
      <c r="AT27" s="11">
        <v>2</v>
      </c>
      <c r="AU27" s="24">
        <f>RANK(AT27,$AT$27:$AT$37,1)</f>
        <v>1</v>
      </c>
      <c r="AV27" s="27">
        <f>RANK(AT27,$AT$2:$AT$37,1)</f>
        <v>2</v>
      </c>
      <c r="AW27" s="14">
        <f>1+($AW$26-AT27)*0.06</f>
        <v>1.7581818181818183</v>
      </c>
      <c r="AX27" s="14">
        <f>1+($AX$1-AT27)*0.06</f>
        <v>1.9264705882352939</v>
      </c>
      <c r="AY27" s="5">
        <v>170</v>
      </c>
      <c r="AZ27" s="24">
        <f>RANK(AY27,$AY$27:$AY$37)</f>
        <v>1</v>
      </c>
      <c r="BA27" s="22">
        <f>RANK(AY27,$AY$2:$AY$37)</f>
        <v>6</v>
      </c>
      <c r="BB27" s="14">
        <f>AY27/$BB$26</f>
        <v>1.6051502145922747</v>
      </c>
      <c r="BC27" s="14">
        <f>AY27/$BC$1</f>
        <v>1.5413333333333332</v>
      </c>
      <c r="BD27" s="5">
        <v>11</v>
      </c>
      <c r="BE27" s="21">
        <f>RANK(BD27,$BD$27:$BD$37)</f>
        <v>4</v>
      </c>
      <c r="BF27" s="22">
        <f>RANK(BD27,$BD$2:$BD$37)</f>
        <v>9</v>
      </c>
      <c r="BG27" s="14">
        <f>BD27/$BG$26</f>
        <v>1.0083333333333333</v>
      </c>
      <c r="BH27" s="14">
        <f>BD27/$BH$1</f>
        <v>1.1032448377581121</v>
      </c>
      <c r="BJ27" s="15">
        <f>SUM(I27,N27,V27,AD27,AK27,AR27,AW27,BB27,BG27)</f>
        <v>11.230146331492447</v>
      </c>
      <c r="BK27" s="3">
        <f>RANK(BJ27,$BJ$27:$BJ$37)</f>
        <v>1</v>
      </c>
      <c r="BL27" s="15">
        <f>SUM(J27,O27,W27,AE27,AL27,AS27,AX27,BC27,BH27)</f>
        <v>12.446318262323221</v>
      </c>
      <c r="BM27" s="5">
        <f>RANK(BL27,$BL$2:$BL$37)</f>
        <v>4</v>
      </c>
    </row>
    <row r="28" spans="1:65" x14ac:dyDescent="0.55000000000000004">
      <c r="A28" s="5">
        <v>2</v>
      </c>
      <c r="B28" s="5" t="s">
        <v>35</v>
      </c>
      <c r="C28" t="s">
        <v>23</v>
      </c>
      <c r="D28" s="6">
        <v>9</v>
      </c>
      <c r="E28" s="6">
        <v>4</v>
      </c>
      <c r="F28" s="1">
        <f>VLOOKUP(D28,$D$39:$F$47,3)+E28</f>
        <v>76</v>
      </c>
      <c r="G28" s="24">
        <f>RANK(F28,$F$27:$F$37)</f>
        <v>1</v>
      </c>
      <c r="H28" s="27">
        <f>RANK(F28,$F$2:$F$37)</f>
        <v>2</v>
      </c>
      <c r="I28" s="7">
        <f>F28/$I$26</f>
        <v>1.5626168224299066</v>
      </c>
      <c r="J28" s="7">
        <f>F28/$J$1</f>
        <v>1.8470335954253037</v>
      </c>
      <c r="K28" s="8">
        <v>11.2</v>
      </c>
      <c r="L28" s="26">
        <f>RANK(K28,$K$27:$K$37,1)</f>
        <v>2</v>
      </c>
      <c r="M28" s="22">
        <f>RANK(K28,$K$2:$K$37,1)</f>
        <v>11</v>
      </c>
      <c r="N28" s="14">
        <f>$N$26/K28</f>
        <v>1.0154220779220779</v>
      </c>
      <c r="O28" s="14">
        <f>$O$1/K28</f>
        <v>1.036525974025974</v>
      </c>
      <c r="P28" s="10">
        <v>192</v>
      </c>
      <c r="Q28" s="10" t="s">
        <v>37</v>
      </c>
      <c r="R28" s="10" t="s">
        <v>37</v>
      </c>
      <c r="S28" s="11">
        <f>MAX(P28:R28)</f>
        <v>192</v>
      </c>
      <c r="T28" s="21">
        <f>RANK(S28,$S$27:$S$37)</f>
        <v>5</v>
      </c>
      <c r="U28" s="22">
        <f>RANK(S28,$S$2:$S$37)</f>
        <v>14</v>
      </c>
      <c r="V28" s="14">
        <f>S28/$V$26</f>
        <v>1.0217706821480406</v>
      </c>
      <c r="W28" s="14">
        <f>S28/$W$1</f>
        <v>1.0288416075650118</v>
      </c>
      <c r="X28" s="10">
        <v>668</v>
      </c>
      <c r="Y28" s="10">
        <v>575</v>
      </c>
      <c r="Z28" s="10" t="s">
        <v>37</v>
      </c>
      <c r="AA28" s="11">
        <f>MAX(X28:Z28)</f>
        <v>668</v>
      </c>
      <c r="AB28" s="21">
        <f>RANK(AA28,$AA$27:$AA$37)</f>
        <v>4</v>
      </c>
      <c r="AC28" s="22">
        <f>RANK(AA28,$AA$2:$AA$37)</f>
        <v>13</v>
      </c>
      <c r="AD28" s="14">
        <f>AA28/$AD$26</f>
        <v>1.0288434612153459</v>
      </c>
      <c r="AE28" s="14">
        <f>AA28/$AE$1</f>
        <v>1.0696557245796636</v>
      </c>
      <c r="AF28" s="13">
        <v>136</v>
      </c>
      <c r="AG28" s="13" t="s">
        <v>37</v>
      </c>
      <c r="AH28" s="11">
        <f>MAX(AF28:AG28)</f>
        <v>136</v>
      </c>
      <c r="AI28" s="21">
        <f>RANK(AH28,$AH$27:$AH$37)</f>
        <v>8</v>
      </c>
      <c r="AJ28" s="22">
        <f>RANK(AH28,$AH$2:$AH$37)</f>
        <v>20</v>
      </c>
      <c r="AK28" s="14">
        <f>AH28/$AK$26</f>
        <v>0.83622135271101183</v>
      </c>
      <c r="AL28" s="14">
        <f>AH28/$AL$1</f>
        <v>1.0010824853864473</v>
      </c>
      <c r="AM28" s="13">
        <v>385</v>
      </c>
      <c r="AN28" s="13" t="s">
        <v>37</v>
      </c>
      <c r="AO28" s="11">
        <f>MAX(AM28:AN28)</f>
        <v>385</v>
      </c>
      <c r="AP28" s="21">
        <f>RANK(AO28,$AO$27:$AO$37)</f>
        <v>8</v>
      </c>
      <c r="AQ28" s="22">
        <f>RANK(AO28,$AO$2:$AO$37)</f>
        <v>14</v>
      </c>
      <c r="AR28" s="14">
        <f>AO28/$AR$26</f>
        <v>0.87175792507204608</v>
      </c>
      <c r="AS28" s="14">
        <f>AO28/$AS$1</f>
        <v>1.2002567394094994</v>
      </c>
      <c r="AT28" s="11">
        <v>5</v>
      </c>
      <c r="AU28" s="28">
        <f>RANK(AT28,$AT$27:$AT$37,1)</f>
        <v>3</v>
      </c>
      <c r="AV28" s="22">
        <f>RANK(AT28,$AT$2:$AT$37,1)</f>
        <v>5</v>
      </c>
      <c r="AW28" s="14">
        <f>1+($AW$26-AT28)*0.06</f>
        <v>1.5781818181818181</v>
      </c>
      <c r="AX28" s="14">
        <f>1+($AX$1-AT28)*0.06</f>
        <v>1.7464705882352942</v>
      </c>
      <c r="AY28" s="5">
        <v>110</v>
      </c>
      <c r="AZ28" s="21">
        <f>RANK(AY28,$AY$27:$AY$37)</f>
        <v>4</v>
      </c>
      <c r="BA28" s="22">
        <f>RANK(AY28,$AY$2:$AY$37)</f>
        <v>14</v>
      </c>
      <c r="BB28" s="14">
        <f>AY28/$BB$26</f>
        <v>1.0386266094420602</v>
      </c>
      <c r="BC28" s="14">
        <f>AY28/$BC$1</f>
        <v>0.99733333333333329</v>
      </c>
      <c r="BD28" s="5">
        <v>12</v>
      </c>
      <c r="BE28" s="28">
        <f>RANK(BD28,$BD$27:$BD$37)</f>
        <v>3</v>
      </c>
      <c r="BF28" s="22">
        <f>RANK(BD28,$BD$2:$BD$37)</f>
        <v>5</v>
      </c>
      <c r="BG28" s="14">
        <f>BD28/$BG$26</f>
        <v>1.1000000000000001</v>
      </c>
      <c r="BH28" s="14">
        <f>BD28/$BH$1</f>
        <v>1.2035398230088497</v>
      </c>
      <c r="BJ28" s="15">
        <f>SUM(I28,N28,V28,AD28,AK28,AR28,AW28,BB28,BG28)</f>
        <v>10.053440749122307</v>
      </c>
      <c r="BK28" s="4">
        <f>RANK(BJ28,$BJ$27:$BJ$37)</f>
        <v>2</v>
      </c>
      <c r="BL28" s="15">
        <f>SUM(J28,O28,W28,AE28,AL28,AS28,AX28,BC28,BH28)</f>
        <v>11.130739870969379</v>
      </c>
      <c r="BM28" s="5">
        <f>RANK(BL28,$BL$2:$BL$37)</f>
        <v>6</v>
      </c>
    </row>
    <row r="29" spans="1:65" x14ac:dyDescent="0.55000000000000004">
      <c r="A29" s="5">
        <v>3</v>
      </c>
      <c r="B29" s="5" t="s">
        <v>35</v>
      </c>
      <c r="C29" t="s">
        <v>20</v>
      </c>
      <c r="D29" s="6">
        <v>7</v>
      </c>
      <c r="E29" s="6">
        <v>10</v>
      </c>
      <c r="F29" s="1">
        <f>VLOOKUP(D29,$D$39:$F$47,3)+E29</f>
        <v>61</v>
      </c>
      <c r="G29" s="26">
        <f>RANK(F29,$F$27:$F$37)</f>
        <v>2</v>
      </c>
      <c r="H29" s="22">
        <f>RANK(F29,$F$2:$F$37)</f>
        <v>5</v>
      </c>
      <c r="I29" s="7">
        <f>F29/$I$26</f>
        <v>1.2542056074766357</v>
      </c>
      <c r="J29" s="7">
        <f>F29/$J$1</f>
        <v>1.4824874910650465</v>
      </c>
      <c r="K29" s="8">
        <v>11.2</v>
      </c>
      <c r="L29" s="26">
        <f>RANK(K29,$K$27:$K$37,1)</f>
        <v>2</v>
      </c>
      <c r="M29" s="22">
        <f>RANK(K29,$K$2:$K$37,1)</f>
        <v>11</v>
      </c>
      <c r="N29" s="14">
        <f>$N$26/K29</f>
        <v>1.0154220779220779</v>
      </c>
      <c r="O29" s="14">
        <f>$O$1/K29</f>
        <v>1.036525974025974</v>
      </c>
      <c r="P29" s="10">
        <v>197</v>
      </c>
      <c r="Q29" s="10">
        <v>193</v>
      </c>
      <c r="R29" s="10">
        <v>197</v>
      </c>
      <c r="S29" s="11">
        <f>MAX(P29:R29)</f>
        <v>197</v>
      </c>
      <c r="T29" s="28">
        <f>RANK(S29,$S$27:$S$37)</f>
        <v>3</v>
      </c>
      <c r="U29" s="22">
        <f>RANK(S29,$S$2:$S$37)</f>
        <v>10</v>
      </c>
      <c r="V29" s="14">
        <f>S29/$V$26</f>
        <v>1.0483792936623126</v>
      </c>
      <c r="W29" s="14">
        <f>S29/$W$1</f>
        <v>1.0556343577620173</v>
      </c>
      <c r="X29" s="10">
        <v>647</v>
      </c>
      <c r="Y29" s="13" t="s">
        <v>37</v>
      </c>
      <c r="Z29" s="10" t="s">
        <v>37</v>
      </c>
      <c r="AA29" s="11">
        <f>MAX(X29:Z29)</f>
        <v>647</v>
      </c>
      <c r="AB29" s="21">
        <f>RANK(AA29,$AA$27:$AA$37)</f>
        <v>7</v>
      </c>
      <c r="AC29" s="22">
        <f>RANK(AA29,$AA$2:$AA$37)</f>
        <v>17</v>
      </c>
      <c r="AD29" s="14">
        <f>AA29/$AD$26</f>
        <v>0.99649957994959393</v>
      </c>
      <c r="AE29" s="14">
        <f>AA29/$AE$1</f>
        <v>1.0360288230584467</v>
      </c>
      <c r="AF29" s="13">
        <v>154</v>
      </c>
      <c r="AG29" s="13" t="s">
        <v>37</v>
      </c>
      <c r="AH29" s="11">
        <f>MAX(AF29:AG29)</f>
        <v>154</v>
      </c>
      <c r="AI29" s="21">
        <f>RANK(AH29,$AH$27:$AH$37)</f>
        <v>6</v>
      </c>
      <c r="AJ29" s="22">
        <f>RANK(AH29,$AH$2:$AH$37)</f>
        <v>16</v>
      </c>
      <c r="AK29" s="14">
        <f>AH29/$AK$26</f>
        <v>0.94689770821688102</v>
      </c>
      <c r="AL29" s="14">
        <f>AH29/$AL$1</f>
        <v>1.1335786966875947</v>
      </c>
      <c r="AM29" s="13">
        <v>440</v>
      </c>
      <c r="AN29" s="13" t="s">
        <v>37</v>
      </c>
      <c r="AO29" s="11">
        <f>MAX(AM29:AN29)</f>
        <v>440</v>
      </c>
      <c r="AP29" s="21">
        <f>RANK(AO29,$AO$27:$AO$37)</f>
        <v>4</v>
      </c>
      <c r="AQ29" s="22">
        <f>RANK(AO29,$AO$2:$AO$37)</f>
        <v>5</v>
      </c>
      <c r="AR29" s="14">
        <f>AO29/$AR$26</f>
        <v>0.99629477151090984</v>
      </c>
      <c r="AS29" s="14">
        <f>AO29/$AS$1</f>
        <v>1.3717219878965707</v>
      </c>
      <c r="AT29" s="11">
        <v>4</v>
      </c>
      <c r="AU29" s="21">
        <f>RANK(AT29,$AT$27:$AT$37,1)</f>
        <v>2</v>
      </c>
      <c r="AV29" s="22">
        <f>RANK(AT29,$AT$2:$AT$37,1)</f>
        <v>4</v>
      </c>
      <c r="AW29" s="14">
        <f>1+($AW$26-AT29)*0.06</f>
        <v>1.6381818181818182</v>
      </c>
      <c r="AX29" s="14">
        <f>1+($AX$1-AT29)*0.06</f>
        <v>1.8064705882352941</v>
      </c>
      <c r="AY29" s="5">
        <v>90</v>
      </c>
      <c r="AZ29" s="21">
        <f>RANK(AY29,$AY$27:$AY$37)</f>
        <v>6</v>
      </c>
      <c r="BA29" s="22">
        <f>RANK(AY29,$AY$2:$AY$37)</f>
        <v>19</v>
      </c>
      <c r="BB29" s="14">
        <f>AY29/$BB$26</f>
        <v>0.84978540772532196</v>
      </c>
      <c r="BC29" s="14">
        <f>AY29/$BC$1</f>
        <v>0.81599999999999995</v>
      </c>
      <c r="BD29" s="5">
        <v>10</v>
      </c>
      <c r="BE29" s="21">
        <f>RANK(BD29,$BD$27:$BD$37)</f>
        <v>5</v>
      </c>
      <c r="BF29" s="22">
        <f>RANK(BD29,$BD$2:$BD$37)</f>
        <v>12</v>
      </c>
      <c r="BG29" s="14">
        <f>BD29/$BG$26</f>
        <v>0.91666666666666674</v>
      </c>
      <c r="BH29" s="14">
        <f>BD29/$BH$1</f>
        <v>1.0029498525073746</v>
      </c>
      <c r="BJ29" s="15">
        <f>SUM(I29,N29,V29,AD29,AK29,AR29,AW29,BB29,BG29)</f>
        <v>9.6623329313122177</v>
      </c>
      <c r="BK29" s="29">
        <f>RANK(BJ29,$BJ$27:$BJ$37)</f>
        <v>3</v>
      </c>
      <c r="BL29" s="15">
        <f>SUM(J29,O29,W29,AE29,AL29,AS29,AX29,BC29,BH29)</f>
        <v>10.741397771238319</v>
      </c>
      <c r="BM29" s="5">
        <f>RANK(BL29,$BL$2:$BL$37)</f>
        <v>8</v>
      </c>
    </row>
    <row r="30" spans="1:65" x14ac:dyDescent="0.55000000000000004">
      <c r="A30" s="5">
        <v>4</v>
      </c>
      <c r="B30" s="5" t="s">
        <v>35</v>
      </c>
      <c r="C30" t="s">
        <v>27</v>
      </c>
      <c r="D30" s="6">
        <v>6</v>
      </c>
      <c r="E30" s="6">
        <v>7</v>
      </c>
      <c r="F30" s="1">
        <f>VLOOKUP(D30,$D$39:$F$47,3)+E30</f>
        <v>48</v>
      </c>
      <c r="G30" s="21">
        <f>RANK(F30,$F$27:$F$37)</f>
        <v>5</v>
      </c>
      <c r="H30" s="22">
        <f>RANK(F30,$F$2:$F$37)</f>
        <v>11</v>
      </c>
      <c r="I30" s="7">
        <f>F30/$I$26</f>
        <v>0.98691588785046735</v>
      </c>
      <c r="J30" s="7">
        <f>F30/$J$1</f>
        <v>1.1665475339528235</v>
      </c>
      <c r="K30" s="8">
        <v>11.2</v>
      </c>
      <c r="L30" s="26">
        <f>RANK(K30,$K$27:$K$37,1)</f>
        <v>2</v>
      </c>
      <c r="M30" s="22">
        <f>RANK(K30,$K$2:$K$37,1)</f>
        <v>11</v>
      </c>
      <c r="N30" s="14">
        <f>$N$26/K30</f>
        <v>1.0154220779220779</v>
      </c>
      <c r="O30" s="14">
        <f>$O$1/K30</f>
        <v>1.036525974025974</v>
      </c>
      <c r="P30" s="10">
        <v>212</v>
      </c>
      <c r="Q30" s="10" t="s">
        <v>37</v>
      </c>
      <c r="R30" s="10" t="s">
        <v>37</v>
      </c>
      <c r="S30" s="11">
        <f>MAX(P30:R30)</f>
        <v>212</v>
      </c>
      <c r="T30" s="24">
        <f>RANK(S30,$S$27:$S$37)</f>
        <v>1</v>
      </c>
      <c r="U30" s="22">
        <f>RANK(S30,$S$2:$S$37)</f>
        <v>7</v>
      </c>
      <c r="V30" s="14">
        <f>S30/$V$26</f>
        <v>1.1282051282051282</v>
      </c>
      <c r="W30" s="14">
        <f>S30/$W$1</f>
        <v>1.1360126083530337</v>
      </c>
      <c r="X30" s="10">
        <v>703</v>
      </c>
      <c r="Y30" s="10" t="s">
        <v>37</v>
      </c>
      <c r="Z30" s="10" t="s">
        <v>37</v>
      </c>
      <c r="AA30" s="11">
        <f>MAX(X30:Z30)</f>
        <v>703</v>
      </c>
      <c r="AB30" s="24">
        <f>RANK(AA30,$AA$27:$AA$37)</f>
        <v>1</v>
      </c>
      <c r="AC30" s="22">
        <f>RANK(AA30,$AA$2:$AA$37)</f>
        <v>8</v>
      </c>
      <c r="AD30" s="14">
        <f>AA30/$AD$26</f>
        <v>1.082749929991599</v>
      </c>
      <c r="AE30" s="14">
        <f>AA30/$AE$1</f>
        <v>1.1257005604483588</v>
      </c>
      <c r="AF30" s="13">
        <v>200</v>
      </c>
      <c r="AG30" s="13" t="s">
        <v>37</v>
      </c>
      <c r="AH30" s="11">
        <f>MAX(AF30:AG30)</f>
        <v>200</v>
      </c>
      <c r="AI30" s="28">
        <f>RANK(AH30,$AH$27:$AH$37)</f>
        <v>3</v>
      </c>
      <c r="AJ30" s="22">
        <f>RANK(AH30,$AH$2:$AH$37)</f>
        <v>4</v>
      </c>
      <c r="AK30" s="14">
        <f>AH30/$AK$26</f>
        <v>1.2297372833985467</v>
      </c>
      <c r="AL30" s="14">
        <f>AH30/$AL$1</f>
        <v>1.4721801255683049</v>
      </c>
      <c r="AM30" s="13">
        <v>534</v>
      </c>
      <c r="AN30" s="13" t="s">
        <v>37</v>
      </c>
      <c r="AO30" s="11">
        <f>MAX(AM30:AN30)</f>
        <v>534</v>
      </c>
      <c r="AP30" s="28">
        <f>RANK(AO30,$AO$27:$AO$37)</f>
        <v>3</v>
      </c>
      <c r="AQ30" s="30">
        <f>RANK(AO30,$AO$2:$AO$37)</f>
        <v>3</v>
      </c>
      <c r="AR30" s="14">
        <f>AO30/$AR$26</f>
        <v>1.2091395636064224</v>
      </c>
      <c r="AS30" s="14">
        <f>AO30/$AS$1</f>
        <v>1.6647716853108381</v>
      </c>
      <c r="AT30" s="11">
        <v>17</v>
      </c>
      <c r="AU30" s="21">
        <f>RANK(AT30,$AT$27:$AT$37,1)</f>
        <v>8</v>
      </c>
      <c r="AV30" s="22">
        <f>RANK(AT30,$AT$2:$AT$37,1)</f>
        <v>17</v>
      </c>
      <c r="AW30" s="14">
        <f>1+($AW$26-AT30)*0.06</f>
        <v>0.85818181818181816</v>
      </c>
      <c r="AX30" s="14">
        <f>1+($AX$1-AT30)*0.06</f>
        <v>1.026470588235294</v>
      </c>
      <c r="AY30" s="5">
        <v>90</v>
      </c>
      <c r="AZ30" s="21">
        <f>RANK(AY30,$AY$27:$AY$37)</f>
        <v>6</v>
      </c>
      <c r="BA30" s="22">
        <f>RANK(AY30,$AY$2:$AY$37)</f>
        <v>19</v>
      </c>
      <c r="BB30" s="14">
        <f>AY30/$BB$26</f>
        <v>0.84978540772532196</v>
      </c>
      <c r="BC30" s="14">
        <f>AY30/$BC$1</f>
        <v>0.81599999999999995</v>
      </c>
      <c r="BD30" s="5">
        <v>10</v>
      </c>
      <c r="BE30" s="21">
        <f>RANK(BD30,$BD$27:$BD$37)</f>
        <v>5</v>
      </c>
      <c r="BF30" s="22">
        <f>RANK(BD30,$BD$2:$BD$37)</f>
        <v>12</v>
      </c>
      <c r="BG30" s="14">
        <f>BD30/$BG$26</f>
        <v>0.91666666666666674</v>
      </c>
      <c r="BH30" s="14">
        <f>BD30/$BH$1</f>
        <v>1.0029498525073746</v>
      </c>
      <c r="BJ30" s="15">
        <f>SUM(I30,N30,V30,AD30,AK30,AR30,AW30,BB30,BG30)</f>
        <v>9.2768037635480489</v>
      </c>
      <c r="BK30" s="5">
        <f>RANK(BJ30,$BJ$27:$BJ$37)</f>
        <v>4</v>
      </c>
      <c r="BL30" s="15">
        <f>SUM(J30,O30,W30,AE30,AL30,AS30,AX30,BC30,BH30)</f>
        <v>10.447158928402002</v>
      </c>
      <c r="BM30" s="5">
        <f>RANK(BL30,$BL$2:$BL$37)</f>
        <v>10</v>
      </c>
    </row>
    <row r="31" spans="1:65" x14ac:dyDescent="0.55000000000000004">
      <c r="A31" s="5">
        <v>5</v>
      </c>
      <c r="B31" s="5" t="s">
        <v>35</v>
      </c>
      <c r="C31" t="s">
        <v>22</v>
      </c>
      <c r="D31" s="6">
        <v>5</v>
      </c>
      <c r="E31" s="6">
        <v>3</v>
      </c>
      <c r="F31" s="1">
        <f>VLOOKUP(D31,$D$39:$F$47,3)+E31</f>
        <v>35</v>
      </c>
      <c r="G31" s="21">
        <f>RANK(F31,$F$27:$F$37)</f>
        <v>11</v>
      </c>
      <c r="H31" s="22">
        <f>RANK(F31,$F$2:$F$37)</f>
        <v>21</v>
      </c>
      <c r="I31" s="7">
        <f>F31/$I$26</f>
        <v>0.71962616822429915</v>
      </c>
      <c r="J31" s="7">
        <f>F31/$J$1</f>
        <v>0.8506075768406004</v>
      </c>
      <c r="K31" s="8">
        <v>11.3</v>
      </c>
      <c r="L31" s="21">
        <f>RANK(K31,$K$27:$K$37,1)</f>
        <v>6</v>
      </c>
      <c r="M31" s="22">
        <f>RANK(K31,$K$2:$K$37,1)</f>
        <v>15</v>
      </c>
      <c r="N31" s="14">
        <f>$N$26/K31</f>
        <v>1.0064360418342719</v>
      </c>
      <c r="O31" s="14">
        <f>$O$1/K31</f>
        <v>1.0273531777956555</v>
      </c>
      <c r="P31" s="10">
        <v>173</v>
      </c>
      <c r="Q31" s="10" t="s">
        <v>37</v>
      </c>
      <c r="R31" s="10" t="s">
        <v>37</v>
      </c>
      <c r="S31" s="11">
        <f>MAX(P31:R31)</f>
        <v>173</v>
      </c>
      <c r="T31" s="21">
        <f>RANK(S31,$S$27:$S$37)</f>
        <v>9</v>
      </c>
      <c r="U31" s="22">
        <f>RANK(S31,$S$2:$S$37)</f>
        <v>20</v>
      </c>
      <c r="V31" s="14">
        <f>S31/$V$26</f>
        <v>0.92065795839380749</v>
      </c>
      <c r="W31" s="14">
        <f>S31/$W$1</f>
        <v>0.92702915681639086</v>
      </c>
      <c r="X31" s="10">
        <v>634</v>
      </c>
      <c r="Y31" s="13" t="s">
        <v>37</v>
      </c>
      <c r="Z31" s="10" t="s">
        <v>37</v>
      </c>
      <c r="AA31" s="11">
        <f>MAX(X31:Z31)</f>
        <v>634</v>
      </c>
      <c r="AB31" s="21">
        <f>RANK(AA31,$AA$27:$AA$37)</f>
        <v>9</v>
      </c>
      <c r="AC31" s="22">
        <f>RANK(AA31,$AA$2:$AA$37)</f>
        <v>19</v>
      </c>
      <c r="AD31" s="14">
        <f>AA31/$AD$26</f>
        <v>0.97647717726127137</v>
      </c>
      <c r="AE31" s="14">
        <f>AA31/$AE$1</f>
        <v>1.0152121697357885</v>
      </c>
      <c r="AF31" s="13">
        <v>205</v>
      </c>
      <c r="AG31" s="13" t="s">
        <v>37</v>
      </c>
      <c r="AH31" s="11">
        <f>MAX(AF31:AG31)</f>
        <v>205</v>
      </c>
      <c r="AI31" s="26">
        <f>RANK(AH31,$AH$27:$AH$37)</f>
        <v>2</v>
      </c>
      <c r="AJ31" s="30">
        <f>RANK(AH31,$AH$2:$AH$37)</f>
        <v>3</v>
      </c>
      <c r="AK31" s="14">
        <f>AH31/$AK$26</f>
        <v>1.2604807154835105</v>
      </c>
      <c r="AL31" s="14">
        <f>AH31/$AL$1</f>
        <v>1.5089846287075126</v>
      </c>
      <c r="AM31" s="13">
        <v>570</v>
      </c>
      <c r="AN31" s="13" t="s">
        <v>37</v>
      </c>
      <c r="AO31" s="11">
        <f>MAX(AM31:AN31)</f>
        <v>570</v>
      </c>
      <c r="AP31" s="26">
        <f>RANK(AO31,$AO$27:$AO$37)</f>
        <v>2</v>
      </c>
      <c r="AQ31" s="27">
        <f>RANK(AO31,$AO$2:$AO$37)</f>
        <v>2</v>
      </c>
      <c r="AR31" s="14">
        <f>AO31/$AR$26</f>
        <v>1.290654590366406</v>
      </c>
      <c r="AS31" s="14">
        <f>AO31/$AS$1</f>
        <v>1.7770034843205575</v>
      </c>
      <c r="AT31" s="11">
        <v>28</v>
      </c>
      <c r="AU31" s="21">
        <f>RANK(AT31,$AT$27:$AT$37,1)</f>
        <v>10</v>
      </c>
      <c r="AV31" s="22">
        <f>RANK(AT31,$AT$2:$AT$37,1)</f>
        <v>28</v>
      </c>
      <c r="AW31" s="14">
        <f>1+($AW$26-AT31)*0.06</f>
        <v>0.19818181818181824</v>
      </c>
      <c r="AX31" s="14">
        <f>1+($AX$1-AT31)*0.06</f>
        <v>0.3664705882352941</v>
      </c>
      <c r="AY31" s="5">
        <v>160</v>
      </c>
      <c r="AZ31" s="26">
        <f>RANK(AY31,$AY$27:$AY$37)</f>
        <v>2</v>
      </c>
      <c r="BA31" s="22">
        <f>RANK(AY31,$AY$2:$AY$37)</f>
        <v>8</v>
      </c>
      <c r="BB31" s="14">
        <f>AY31/$BB$26</f>
        <v>1.5107296137339057</v>
      </c>
      <c r="BC31" s="14">
        <f>AY31/$BC$1</f>
        <v>1.4506666666666665</v>
      </c>
      <c r="BD31" s="5">
        <v>14</v>
      </c>
      <c r="BE31" s="24">
        <f>RANK(BD31,$BD$27:$BD$37)</f>
        <v>1</v>
      </c>
      <c r="BF31" s="25">
        <f>RANK(BD31,$BD$2:$BD$37)</f>
        <v>1</v>
      </c>
      <c r="BG31" s="14">
        <f>BD31/$BG$26</f>
        <v>1.2833333333333334</v>
      </c>
      <c r="BH31" s="14">
        <f>BD31/$BH$1</f>
        <v>1.4041297935103245</v>
      </c>
      <c r="BJ31" s="15">
        <f>SUM(I31,N31,V31,AD31,AK31,AR31,AW31,BB31,BG31)</f>
        <v>9.1665774168126255</v>
      </c>
      <c r="BK31" s="5">
        <f>RANK(BJ31,$BJ$27:$BJ$37)</f>
        <v>7</v>
      </c>
      <c r="BL31" s="15">
        <f>SUM(J31,O31,W31,AE31,AL31,AS31,AX31,BC31,BH31)</f>
        <v>10.327457242628791</v>
      </c>
      <c r="BM31" s="5">
        <f>RANK(BL31,$BL$2:$BL$37)</f>
        <v>11</v>
      </c>
    </row>
    <row r="32" spans="1:65" x14ac:dyDescent="0.55000000000000004">
      <c r="A32" s="5">
        <v>6</v>
      </c>
      <c r="B32" s="5" t="s">
        <v>35</v>
      </c>
      <c r="C32" t="s">
        <v>26</v>
      </c>
      <c r="D32" s="6">
        <v>6</v>
      </c>
      <c r="E32" s="6">
        <v>10</v>
      </c>
      <c r="F32" s="1">
        <f>VLOOKUP(D32,$D$39:$F$47,3)+E32</f>
        <v>51</v>
      </c>
      <c r="G32" s="21">
        <f>RANK(F32,$F$27:$F$37)</f>
        <v>4</v>
      </c>
      <c r="H32" s="22">
        <f>RANK(F32,$F$2:$F$37)</f>
        <v>10</v>
      </c>
      <c r="I32" s="7">
        <f>F32/$I$26</f>
        <v>1.0485981308411216</v>
      </c>
      <c r="J32" s="7">
        <f>F32/$J$1</f>
        <v>1.2394567548248749</v>
      </c>
      <c r="K32" s="8">
        <v>11.4</v>
      </c>
      <c r="L32" s="21">
        <f>RANK(K32,$K$27:$K$37,1)</f>
        <v>7</v>
      </c>
      <c r="M32" s="22">
        <f>RANK(K32,$K$2:$K$37,1)</f>
        <v>16</v>
      </c>
      <c r="N32" s="14">
        <f>$N$26/K32</f>
        <v>0.99760765550239239</v>
      </c>
      <c r="O32" s="14">
        <f>$O$1/K32</f>
        <v>1.0183413078149919</v>
      </c>
      <c r="P32" s="10">
        <v>180</v>
      </c>
      <c r="Q32" s="10">
        <v>181</v>
      </c>
      <c r="R32" s="10" t="s">
        <v>37</v>
      </c>
      <c r="S32" s="11">
        <f>MAX(P32:R32)</f>
        <v>181</v>
      </c>
      <c r="T32" s="21">
        <f>RANK(S32,$S$27:$S$37)</f>
        <v>7</v>
      </c>
      <c r="U32" s="22">
        <f>RANK(S32,$S$2:$S$37)</f>
        <v>17</v>
      </c>
      <c r="V32" s="14">
        <f>S32/$V$26</f>
        <v>0.96323173681664254</v>
      </c>
      <c r="W32" s="14">
        <f>S32/$W$1</f>
        <v>0.96989755713159964</v>
      </c>
      <c r="X32" s="10">
        <v>642</v>
      </c>
      <c r="Y32" s="13" t="s">
        <v>37</v>
      </c>
      <c r="Z32" s="10" t="s">
        <v>37</v>
      </c>
      <c r="AA32" s="11">
        <f>MAX(X32:Z32)</f>
        <v>642</v>
      </c>
      <c r="AB32" s="21">
        <f>RANK(AA32,$AA$27:$AA$37)</f>
        <v>8</v>
      </c>
      <c r="AC32" s="22">
        <f>RANK(AA32,$AA$2:$AA$37)</f>
        <v>18</v>
      </c>
      <c r="AD32" s="14">
        <f>AA32/$AD$26</f>
        <v>0.98879865583870064</v>
      </c>
      <c r="AE32" s="14">
        <f>AA32/$AE$1</f>
        <v>1.0280224179343476</v>
      </c>
      <c r="AF32" s="13">
        <v>180</v>
      </c>
      <c r="AG32" s="13" t="s">
        <v>37</v>
      </c>
      <c r="AH32" s="11">
        <f>MAX(AF32:AG32)</f>
        <v>180</v>
      </c>
      <c r="AI32" s="21">
        <f>RANK(AH32,$AH$27:$AH$37)</f>
        <v>4</v>
      </c>
      <c r="AJ32" s="22">
        <f>RANK(AH32,$AH$2:$AH$37)</f>
        <v>7</v>
      </c>
      <c r="AK32" s="14">
        <f>AH32/$AK$26</f>
        <v>1.1067635550586921</v>
      </c>
      <c r="AL32" s="14">
        <f>AH32/$AL$1</f>
        <v>1.3249621130114744</v>
      </c>
      <c r="AM32" s="13">
        <v>423</v>
      </c>
      <c r="AN32" s="13" t="s">
        <v>37</v>
      </c>
      <c r="AO32" s="11">
        <f>MAX(AM32:AN32)</f>
        <v>423</v>
      </c>
      <c r="AP32" s="21">
        <f>RANK(AO32,$AO$27:$AO$37)</f>
        <v>5</v>
      </c>
      <c r="AQ32" s="22">
        <f>RANK(AO32,$AO$2:$AO$37)</f>
        <v>7</v>
      </c>
      <c r="AR32" s="14">
        <f>AO32/$AR$26</f>
        <v>0.95780156442980657</v>
      </c>
      <c r="AS32" s="14">
        <f>AO32/$AS$1</f>
        <v>1.3187236383642031</v>
      </c>
      <c r="AT32" s="11">
        <v>8</v>
      </c>
      <c r="AU32" s="21">
        <f>RANK(AT32,$AT$27:$AT$37,1)</f>
        <v>4</v>
      </c>
      <c r="AV32" s="22">
        <f>RANK(AT32,$AT$2:$AT$37,1)</f>
        <v>9</v>
      </c>
      <c r="AW32" s="14">
        <f>1+($AW$26-AT32)*0.06</f>
        <v>1.3981818181818182</v>
      </c>
      <c r="AX32" s="14">
        <f>1+($AX$1-AT32)*0.06</f>
        <v>1.5664705882352941</v>
      </c>
      <c r="AY32" s="5">
        <v>85</v>
      </c>
      <c r="AZ32" s="21">
        <f>RANK(AY32,$AY$27:$AY$37)</f>
        <v>8</v>
      </c>
      <c r="BA32" s="22">
        <f>RANK(AY32,$AY$2:$AY$37)</f>
        <v>21</v>
      </c>
      <c r="BB32" s="14">
        <f>AY32/$BB$26</f>
        <v>0.80257510729613735</v>
      </c>
      <c r="BC32" s="14">
        <f>AY32/$BC$1</f>
        <v>0.77066666666666661</v>
      </c>
      <c r="BD32" s="5">
        <v>10</v>
      </c>
      <c r="BE32" s="21">
        <f>RANK(BD32,$BD$27:$BD$37)</f>
        <v>5</v>
      </c>
      <c r="BF32" s="22">
        <f>RANK(BD32,$BD$2:$BD$37)</f>
        <v>12</v>
      </c>
      <c r="BG32" s="14">
        <f>BD32/$BG$26</f>
        <v>0.91666666666666674</v>
      </c>
      <c r="BH32" s="14">
        <f>BD32/$BH$1</f>
        <v>1.0029498525073746</v>
      </c>
      <c r="BJ32" s="15">
        <f>SUM(I32,N32,V32,AD32,AK32,AR32,AW32,BB32,BG32)</f>
        <v>9.1802248906319779</v>
      </c>
      <c r="BK32" s="5">
        <f>RANK(BJ32,$BJ$27:$BJ$37)</f>
        <v>6</v>
      </c>
      <c r="BL32" s="15">
        <f>SUM(J32,O32,W32,AE32,AL32,AS32,AX32,BC32,BH32)</f>
        <v>10.239490896490826</v>
      </c>
      <c r="BM32" s="5">
        <f>RANK(BL32,$BL$2:$BL$37)</f>
        <v>12</v>
      </c>
    </row>
    <row r="33" spans="1:65" x14ac:dyDescent="0.55000000000000004">
      <c r="A33" s="5">
        <v>7</v>
      </c>
      <c r="B33" s="5" t="s">
        <v>35</v>
      </c>
      <c r="C33" t="s">
        <v>25</v>
      </c>
      <c r="D33" s="6">
        <v>6</v>
      </c>
      <c r="E33" s="6">
        <v>5</v>
      </c>
      <c r="F33" s="1">
        <f>VLOOKUP(D33,$D$39:$F$47,3)+E33</f>
        <v>46</v>
      </c>
      <c r="G33" s="21">
        <f>RANK(F33,$F$27:$F$37)</f>
        <v>6</v>
      </c>
      <c r="H33" s="22">
        <f>RANK(F33,$F$2:$F$37)</f>
        <v>12</v>
      </c>
      <c r="I33" s="7">
        <f>F33/$I$26</f>
        <v>0.9457943925233645</v>
      </c>
      <c r="J33" s="7">
        <f>F33/$J$1</f>
        <v>1.1179413867047892</v>
      </c>
      <c r="K33" s="8">
        <v>11.1</v>
      </c>
      <c r="L33" s="24">
        <f>RANK(K33,$K$27:$K$37,1)</f>
        <v>1</v>
      </c>
      <c r="M33" s="22">
        <f>RANK(K33,$K$2:$K$37,1)</f>
        <v>10</v>
      </c>
      <c r="N33" s="14">
        <f>$N$26/K33</f>
        <v>1.0245700245700247</v>
      </c>
      <c r="O33" s="14">
        <f>$O$1/K33</f>
        <v>1.0458640458640458</v>
      </c>
      <c r="P33" s="10">
        <v>190</v>
      </c>
      <c r="Q33" s="10">
        <v>192</v>
      </c>
      <c r="R33" s="10">
        <v>195</v>
      </c>
      <c r="S33" s="11">
        <f>MAX(P33:R33)</f>
        <v>195</v>
      </c>
      <c r="T33" s="21">
        <f>RANK(S33,$S$27:$S$37)</f>
        <v>4</v>
      </c>
      <c r="U33" s="22">
        <f>RANK(S33,$S$2:$S$37)</f>
        <v>11</v>
      </c>
      <c r="V33" s="14">
        <f>S33/$V$26</f>
        <v>1.0377358490566038</v>
      </c>
      <c r="W33" s="14">
        <f>S33/$W$1</f>
        <v>1.0449172576832151</v>
      </c>
      <c r="X33" s="10">
        <v>670</v>
      </c>
      <c r="Y33" s="10">
        <v>654</v>
      </c>
      <c r="Z33" s="10" t="s">
        <v>37</v>
      </c>
      <c r="AA33" s="11">
        <f>MAX(X33:Z33)</f>
        <v>670</v>
      </c>
      <c r="AB33" s="28">
        <f>RANK(AA33,$AA$27:$AA$37)</f>
        <v>3</v>
      </c>
      <c r="AC33" s="22">
        <f>RANK(AA33,$AA$2:$AA$37)</f>
        <v>12</v>
      </c>
      <c r="AD33" s="14">
        <f>AA33/$AD$26</f>
        <v>1.0319238308597032</v>
      </c>
      <c r="AE33" s="14">
        <f>AA33/$AE$1</f>
        <v>1.0728582866293035</v>
      </c>
      <c r="AF33" s="13">
        <v>173</v>
      </c>
      <c r="AG33" s="13" t="s">
        <v>37</v>
      </c>
      <c r="AH33" s="11">
        <f>MAX(AF33:AG33)</f>
        <v>173</v>
      </c>
      <c r="AI33" s="21">
        <f>RANK(AH33,$AH$27:$AH$37)</f>
        <v>5</v>
      </c>
      <c r="AJ33" s="22">
        <f>RANK(AH33,$AH$2:$AH$37)</f>
        <v>9</v>
      </c>
      <c r="AK33" s="14">
        <f>AH33/$AK$26</f>
        <v>1.063722750139743</v>
      </c>
      <c r="AL33" s="14">
        <f>AH33/$AL$1</f>
        <v>1.2734358086165838</v>
      </c>
      <c r="AM33" s="13">
        <v>403</v>
      </c>
      <c r="AN33" s="13" t="s">
        <v>37</v>
      </c>
      <c r="AO33" s="11">
        <f>MAX(AM33:AN33)</f>
        <v>403</v>
      </c>
      <c r="AP33" s="21">
        <f>RANK(AO33,$AO$27:$AO$37)</f>
        <v>7</v>
      </c>
      <c r="AQ33" s="22">
        <f>RANK(AO33,$AO$2:$AO$37)</f>
        <v>11</v>
      </c>
      <c r="AR33" s="14">
        <f>AO33/$AR$26</f>
        <v>0.91251543845203786</v>
      </c>
      <c r="AS33" s="14">
        <f>AO33/$AS$1</f>
        <v>1.256372638914359</v>
      </c>
      <c r="AT33" s="11">
        <v>15</v>
      </c>
      <c r="AU33" s="21">
        <f>RANK(AT33,$AT$27:$AT$37,1)</f>
        <v>7</v>
      </c>
      <c r="AV33" s="22">
        <f>RANK(AT33,$AT$2:$AT$37,1)</f>
        <v>15</v>
      </c>
      <c r="AW33" s="14">
        <f>1+($AW$26-AT33)*0.06</f>
        <v>0.97818181818181815</v>
      </c>
      <c r="AX33" s="14">
        <f>1+($AX$1-AT33)*0.06</f>
        <v>1.1464705882352941</v>
      </c>
      <c r="AY33" s="5">
        <v>140</v>
      </c>
      <c r="AZ33" s="28">
        <f>RANK(AY33,$AY$27:$AY$37)</f>
        <v>3</v>
      </c>
      <c r="BA33" s="22">
        <f>RANK(AY33,$AY$2:$AY$37)</f>
        <v>10</v>
      </c>
      <c r="BB33" s="14">
        <f>AY33/$BB$26</f>
        <v>1.3218884120171674</v>
      </c>
      <c r="BC33" s="14">
        <f>AY33/$BC$1</f>
        <v>1.2693333333333332</v>
      </c>
      <c r="BD33" s="5">
        <v>10</v>
      </c>
      <c r="BE33" s="21">
        <f>RANK(BD33,$BD$27:$BD$37)</f>
        <v>5</v>
      </c>
      <c r="BF33" s="22">
        <f>RANK(BD33,$BD$2:$BD$37)</f>
        <v>12</v>
      </c>
      <c r="BG33" s="14">
        <f>BD33/$BG$26</f>
        <v>0.91666666666666674</v>
      </c>
      <c r="BH33" s="14">
        <f>BD33/$BH$1</f>
        <v>1.0029498525073746</v>
      </c>
      <c r="BJ33" s="15">
        <f>SUM(I33,N33,V33,AD33,AK33,AR33,AW33,BB33,BG33)</f>
        <v>9.2329991824671307</v>
      </c>
      <c r="BK33" s="5">
        <f>RANK(BJ33,$BJ$27:$BJ$37)</f>
        <v>5</v>
      </c>
      <c r="BL33" s="15">
        <f>SUM(J33,O33,W33,AE33,AL33,AS33,AX33,BC33,BH33)</f>
        <v>10.230143198488298</v>
      </c>
      <c r="BM33" s="5">
        <f>RANK(BL33,$BL$2:$BL$37)</f>
        <v>13</v>
      </c>
    </row>
    <row r="34" spans="1:65" x14ac:dyDescent="0.55000000000000004">
      <c r="A34" s="5">
        <v>8</v>
      </c>
      <c r="B34" s="5" t="s">
        <v>35</v>
      </c>
      <c r="C34" t="s">
        <v>31</v>
      </c>
      <c r="D34" s="6">
        <v>6</v>
      </c>
      <c r="E34" s="6">
        <v>1</v>
      </c>
      <c r="F34" s="1">
        <f>VLOOKUP(D34,$D$39:$F$47,3)+E34</f>
        <v>42</v>
      </c>
      <c r="G34" s="21">
        <f>RANK(F34,$F$27:$F$37)</f>
        <v>7</v>
      </c>
      <c r="H34" s="22">
        <f>RANK(F34,$F$2:$F$37)</f>
        <v>14</v>
      </c>
      <c r="I34" s="7">
        <f>F34/$I$26</f>
        <v>0.86355140186915891</v>
      </c>
      <c r="J34" s="7">
        <f>F34/$J$1</f>
        <v>1.0207290922087204</v>
      </c>
      <c r="K34" s="8">
        <v>11.5</v>
      </c>
      <c r="L34" s="21">
        <f>RANK(K34,$K$27:$K$37,1)</f>
        <v>8</v>
      </c>
      <c r="M34" s="22">
        <f>RANK(K34,$K$2:$K$37,1)</f>
        <v>17</v>
      </c>
      <c r="N34" s="14">
        <f>$N$26/K34</f>
        <v>0.98893280632411074</v>
      </c>
      <c r="O34" s="14">
        <f>$O$1/K34</f>
        <v>1.0094861660079051</v>
      </c>
      <c r="P34" s="10">
        <v>163</v>
      </c>
      <c r="Q34" s="10">
        <v>180</v>
      </c>
      <c r="R34" s="10" t="s">
        <v>37</v>
      </c>
      <c r="S34" s="11">
        <f>MAX(P34:R34)</f>
        <v>180</v>
      </c>
      <c r="T34" s="21">
        <f>RANK(S34,$S$27:$S$37)</f>
        <v>8</v>
      </c>
      <c r="U34" s="22">
        <f>RANK(S34,$S$2:$S$37)</f>
        <v>18</v>
      </c>
      <c r="V34" s="14">
        <f>S34/$V$26</f>
        <v>0.9579100145137881</v>
      </c>
      <c r="W34" s="14">
        <f>S34/$W$1</f>
        <v>0.96453900709219853</v>
      </c>
      <c r="X34" s="10">
        <v>662</v>
      </c>
      <c r="Y34" s="10" t="s">
        <v>37</v>
      </c>
      <c r="Z34" s="10" t="s">
        <v>37</v>
      </c>
      <c r="AA34" s="11">
        <f>MAX(X34:Z34)</f>
        <v>662</v>
      </c>
      <c r="AB34" s="21">
        <f>RANK(AA34,$AA$27:$AA$37)</f>
        <v>5</v>
      </c>
      <c r="AC34" s="22">
        <f>RANK(AA34,$AA$2:$AA$37)</f>
        <v>14</v>
      </c>
      <c r="AD34" s="14">
        <f>AA34/$AD$26</f>
        <v>1.0196023522822739</v>
      </c>
      <c r="AE34" s="14">
        <f>AA34/$AE$1</f>
        <v>1.0600480384307447</v>
      </c>
      <c r="AF34" s="13">
        <v>128</v>
      </c>
      <c r="AG34" s="13" t="s">
        <v>37</v>
      </c>
      <c r="AH34" s="11">
        <f>MAX(AF34:AG34)</f>
        <v>128</v>
      </c>
      <c r="AI34" s="21">
        <f>RANK(AH34,$AH$27:$AH$37)</f>
        <v>10</v>
      </c>
      <c r="AJ34" s="22">
        <f>RANK(AH34,$AH$2:$AH$37)</f>
        <v>22</v>
      </c>
      <c r="AK34" s="14">
        <f>AH34/$AK$26</f>
        <v>0.78703186137506997</v>
      </c>
      <c r="AL34" s="14">
        <f>AH34/$AL$1</f>
        <v>0.94219528036371514</v>
      </c>
      <c r="AM34" s="13">
        <v>376</v>
      </c>
      <c r="AN34" s="13" t="s">
        <v>37</v>
      </c>
      <c r="AO34" s="11">
        <f>MAX(AM34:AN34)</f>
        <v>376</v>
      </c>
      <c r="AP34" s="21">
        <f>RANK(AO34,$AO$27:$AO$37)</f>
        <v>10</v>
      </c>
      <c r="AQ34" s="22">
        <f>RANK(AO34,$AO$2:$AO$37)</f>
        <v>17</v>
      </c>
      <c r="AR34" s="14">
        <f>AO34/$AR$26</f>
        <v>0.8513791683820503</v>
      </c>
      <c r="AS34" s="14">
        <f>AO34/$AS$1</f>
        <v>1.1721987896570696</v>
      </c>
      <c r="AT34" s="11">
        <v>14</v>
      </c>
      <c r="AU34" s="21">
        <f>RANK(AT34,$AT$27:$AT$37,1)</f>
        <v>6</v>
      </c>
      <c r="AV34" s="22">
        <f>RANK(AT34,$AT$2:$AT$37,1)</f>
        <v>14</v>
      </c>
      <c r="AW34" s="14">
        <f>1+($AW$26-AT34)*0.06</f>
        <v>1.0381818181818181</v>
      </c>
      <c r="AX34" s="14">
        <f>1+($AX$1-AT34)*0.06</f>
        <v>1.2064705882352942</v>
      </c>
      <c r="AY34" s="5">
        <v>70</v>
      </c>
      <c r="AZ34" s="21">
        <f>RANK(AY34,$AY$27:$AY$37)</f>
        <v>10</v>
      </c>
      <c r="BA34" s="22">
        <f>RANK(AY34,$AY$2:$AY$37)</f>
        <v>24</v>
      </c>
      <c r="BB34" s="14">
        <f>AY34/$BB$26</f>
        <v>0.66094420600858372</v>
      </c>
      <c r="BC34" s="14">
        <f>AY34/$BC$1</f>
        <v>0.6346666666666666</v>
      </c>
      <c r="BD34" s="5">
        <v>13</v>
      </c>
      <c r="BE34" s="26">
        <f>RANK(BD34,$BD$27:$BD$37)</f>
        <v>2</v>
      </c>
      <c r="BF34" s="27">
        <f>RANK(BD34,$BD$2:$BD$37)</f>
        <v>2</v>
      </c>
      <c r="BG34" s="14">
        <f>BD34/$BG$26</f>
        <v>1.1916666666666667</v>
      </c>
      <c r="BH34" s="14">
        <f>BD34/$BH$1</f>
        <v>1.303834808259587</v>
      </c>
      <c r="BJ34" s="15">
        <f>SUM(I34,N34,V34,AD34,AK34,AR34,AW34,BB34,BG34)</f>
        <v>8.3592002956035198</v>
      </c>
      <c r="BK34" s="5">
        <f>RANK(BJ34,$BJ$27:$BJ$37)</f>
        <v>8</v>
      </c>
      <c r="BL34" s="15">
        <f>SUM(J34,O34,W34,AE34,AL34,AS34,AX34,BC34,BH34)</f>
        <v>9.3141684369219018</v>
      </c>
      <c r="BM34" s="5">
        <f>RANK(BL34,$BL$2:$BL$37)</f>
        <v>16</v>
      </c>
    </row>
    <row r="35" spans="1:65" x14ac:dyDescent="0.55000000000000004">
      <c r="A35" s="5">
        <v>9</v>
      </c>
      <c r="B35" s="5" t="s">
        <v>35</v>
      </c>
      <c r="C35" t="s">
        <v>21</v>
      </c>
      <c r="D35" s="6">
        <v>5</v>
      </c>
      <c r="E35" s="6">
        <v>6</v>
      </c>
      <c r="F35" s="1">
        <f>VLOOKUP(D35,$D$39:$F$47,3)+E35</f>
        <v>38</v>
      </c>
      <c r="G35" s="21">
        <f>RANK(F35,$F$27:$F$37)</f>
        <v>10</v>
      </c>
      <c r="H35" s="22">
        <f>RANK(F35,$F$2:$F$37)</f>
        <v>19</v>
      </c>
      <c r="I35" s="7">
        <f>F35/$I$26</f>
        <v>0.78130841121495331</v>
      </c>
      <c r="J35" s="7">
        <f>F35/$J$1</f>
        <v>0.92351679771265183</v>
      </c>
      <c r="K35" s="8">
        <v>11.8</v>
      </c>
      <c r="L35" s="21">
        <f>RANK(K35,$K$27:$K$37,1)</f>
        <v>11</v>
      </c>
      <c r="M35" s="22">
        <f>RANK(K35,$K$2:$K$37,1)</f>
        <v>21</v>
      </c>
      <c r="N35" s="14">
        <f>$N$26/K35</f>
        <v>0.96379044684129422</v>
      </c>
      <c r="O35" s="14">
        <f>$O$1/K35</f>
        <v>0.98382126348228027</v>
      </c>
      <c r="P35" s="10">
        <v>172</v>
      </c>
      <c r="Q35" s="10" t="s">
        <v>37</v>
      </c>
      <c r="R35" s="10" t="s">
        <v>37</v>
      </c>
      <c r="S35" s="11">
        <f>MAX(P35:R35)</f>
        <v>172</v>
      </c>
      <c r="T35" s="21">
        <f>RANK(S35,$S$27:$S$37)</f>
        <v>10</v>
      </c>
      <c r="U35" s="22">
        <f>RANK(S35,$S$2:$S$37)</f>
        <v>21</v>
      </c>
      <c r="V35" s="14">
        <f>S35/$V$26</f>
        <v>0.91533623609095305</v>
      </c>
      <c r="W35" s="14">
        <f>S35/$W$1</f>
        <v>0.92167060677698975</v>
      </c>
      <c r="X35" s="10">
        <v>614</v>
      </c>
      <c r="Y35" s="13" t="s">
        <v>37</v>
      </c>
      <c r="Z35" s="10" t="s">
        <v>37</v>
      </c>
      <c r="AA35" s="11">
        <f>MAX(X35:Z35)</f>
        <v>614</v>
      </c>
      <c r="AB35" s="21">
        <f>RANK(AA35,$AA$27:$AA$37)</f>
        <v>10</v>
      </c>
      <c r="AC35" s="22">
        <f>RANK(AA35,$AA$2:$AA$37)</f>
        <v>21</v>
      </c>
      <c r="AD35" s="14">
        <f>AA35/$AD$26</f>
        <v>0.9456734808176982</v>
      </c>
      <c r="AE35" s="14">
        <f>AA35/$AE$1</f>
        <v>0.98318654923939153</v>
      </c>
      <c r="AF35" s="13">
        <v>122</v>
      </c>
      <c r="AG35" s="13" t="s">
        <v>37</v>
      </c>
      <c r="AH35" s="11">
        <f>MAX(AF35:AG35)</f>
        <v>122</v>
      </c>
      <c r="AI35" s="21">
        <f>RANK(AH35,$AH$27:$AH$37)</f>
        <v>11</v>
      </c>
      <c r="AJ35" s="22">
        <f>RANK(AH35,$AH$2:$AH$37)</f>
        <v>23</v>
      </c>
      <c r="AK35" s="14">
        <f>AH35/$AK$26</f>
        <v>0.75013974287311347</v>
      </c>
      <c r="AL35" s="14">
        <f>AH35/$AL$1</f>
        <v>0.898029876596666</v>
      </c>
      <c r="AM35" s="13">
        <v>358</v>
      </c>
      <c r="AN35" s="13" t="s">
        <v>37</v>
      </c>
      <c r="AO35" s="11">
        <f>MAX(AM35:AN35)</f>
        <v>358</v>
      </c>
      <c r="AP35" s="21">
        <f>RANK(AO35,$AO$27:$AO$37)</f>
        <v>11</v>
      </c>
      <c r="AQ35" s="22">
        <f>RANK(AO35,$AO$2:$AO$37)</f>
        <v>19</v>
      </c>
      <c r="AR35" s="14">
        <f>AO35/$AR$26</f>
        <v>0.81062165500205852</v>
      </c>
      <c r="AS35" s="14">
        <f>AO35/$AS$1</f>
        <v>1.1160828901522097</v>
      </c>
      <c r="AT35" s="11">
        <v>11</v>
      </c>
      <c r="AU35" s="21">
        <f>RANK(AT35,$AT$27:$AT$37,1)</f>
        <v>5</v>
      </c>
      <c r="AV35" s="22">
        <f>RANK(AT35,$AT$2:$AT$37,1)</f>
        <v>11</v>
      </c>
      <c r="AW35" s="14">
        <f>1+($AW$26-AT35)*0.06</f>
        <v>1.2181818181818183</v>
      </c>
      <c r="AX35" s="14">
        <f>1+($AX$1-AT35)*0.06</f>
        <v>1.3864705882352941</v>
      </c>
      <c r="AY35" s="5">
        <v>95</v>
      </c>
      <c r="AZ35" s="21">
        <f>RANK(AY35,$AY$27:$AY$37)</f>
        <v>5</v>
      </c>
      <c r="BA35" s="22">
        <f>RANK(AY35,$AY$2:$AY$37)</f>
        <v>17</v>
      </c>
      <c r="BB35" s="14">
        <f>AY35/$BB$26</f>
        <v>0.89699570815450647</v>
      </c>
      <c r="BC35" s="14">
        <f>AY35/$BC$1</f>
        <v>0.86133333333333328</v>
      </c>
      <c r="BD35" s="5">
        <v>10</v>
      </c>
      <c r="BE35" s="21">
        <f>RANK(BD35,$BD$27:$BD$37)</f>
        <v>5</v>
      </c>
      <c r="BF35" s="22">
        <f>RANK(BD35,$BD$2:$BD$37)</f>
        <v>12</v>
      </c>
      <c r="BG35" s="14">
        <f>BD35/$BG$26</f>
        <v>0.91666666666666674</v>
      </c>
      <c r="BH35" s="14">
        <f>BD35/$BH$1</f>
        <v>1.0029498525073746</v>
      </c>
      <c r="BJ35" s="15">
        <f>SUM(I35,N35,V35,AD35,AK35,AR35,AW35,BB35,BG35)</f>
        <v>8.1987141658430609</v>
      </c>
      <c r="BK35" s="5">
        <f>RANK(BJ35,$BJ$27:$BJ$37)</f>
        <v>9</v>
      </c>
      <c r="BL35" s="15">
        <f>SUM(J35,O35,W35,AE35,AL35,AS35,AX35,BC35,BH35)</f>
        <v>9.0770617580361908</v>
      </c>
      <c r="BM35" s="5">
        <f>RANK(BL35,$BL$2:$BL$37)</f>
        <v>17</v>
      </c>
    </row>
    <row r="36" spans="1:65" x14ac:dyDescent="0.55000000000000004">
      <c r="A36" s="5">
        <v>10</v>
      </c>
      <c r="B36" s="5" t="s">
        <v>35</v>
      </c>
      <c r="C36" t="s">
        <v>30</v>
      </c>
      <c r="D36" s="6">
        <v>6</v>
      </c>
      <c r="E36" s="6">
        <v>1</v>
      </c>
      <c r="F36" s="1">
        <f>VLOOKUP(D36,$D$39:$F$47,3)+E36</f>
        <v>42</v>
      </c>
      <c r="G36" s="21">
        <f>RANK(F36,$F$27:$F$37)</f>
        <v>7</v>
      </c>
      <c r="H36" s="22">
        <f>RANK(F36,$F$2:$F$37)</f>
        <v>14</v>
      </c>
      <c r="I36" s="7">
        <f>F36/$I$26</f>
        <v>0.86355140186915891</v>
      </c>
      <c r="J36" s="7">
        <f>F36/$J$1</f>
        <v>1.0207290922087204</v>
      </c>
      <c r="K36" s="8">
        <v>11.7</v>
      </c>
      <c r="L36" s="21">
        <f>RANK(K36,$K$27:$K$37,1)</f>
        <v>10</v>
      </c>
      <c r="M36" s="22">
        <f>RANK(K36,$K$2:$K$37,1)</f>
        <v>19</v>
      </c>
      <c r="N36" s="14">
        <f>$N$26/K36</f>
        <v>0.97202797202797209</v>
      </c>
      <c r="O36" s="14">
        <f>$O$1/K36</f>
        <v>0.9922299922299922</v>
      </c>
      <c r="P36" s="10">
        <v>184</v>
      </c>
      <c r="Q36" s="10">
        <v>190</v>
      </c>
      <c r="R36" s="10" t="s">
        <v>37</v>
      </c>
      <c r="S36" s="11">
        <f>MAX(P36:R36)</f>
        <v>190</v>
      </c>
      <c r="T36" s="21">
        <f>RANK(S36,$S$27:$S$37)</f>
        <v>6</v>
      </c>
      <c r="U36" s="22">
        <f>RANK(S36,$S$2:$S$37)</f>
        <v>15</v>
      </c>
      <c r="V36" s="14">
        <f>S36/$V$26</f>
        <v>1.0111272375423319</v>
      </c>
      <c r="W36" s="14">
        <f>S36/$W$1</f>
        <v>1.0181245074862095</v>
      </c>
      <c r="X36" s="10">
        <v>653</v>
      </c>
      <c r="Y36" s="10" t="s">
        <v>37</v>
      </c>
      <c r="Z36" s="10" t="s">
        <v>37</v>
      </c>
      <c r="AA36" s="11">
        <f>MAX(X36:Z36)</f>
        <v>653</v>
      </c>
      <c r="AB36" s="21">
        <f>RANK(AA36,$AA$27:$AA$37)</f>
        <v>6</v>
      </c>
      <c r="AC36" s="22">
        <f>RANK(AA36,$AA$2:$AA$37)</f>
        <v>16</v>
      </c>
      <c r="AD36" s="14">
        <f>AA36/$AD$26</f>
        <v>1.0057406888826659</v>
      </c>
      <c r="AE36" s="14">
        <f>AA36/$AE$1</f>
        <v>1.0456365092073658</v>
      </c>
      <c r="AF36" s="13">
        <v>151</v>
      </c>
      <c r="AG36" s="13" t="s">
        <v>37</v>
      </c>
      <c r="AH36" s="11">
        <f>MAX(AF36:AG36)</f>
        <v>151</v>
      </c>
      <c r="AI36" s="21">
        <f>RANK(AH36,$AH$27:$AH$37)</f>
        <v>7</v>
      </c>
      <c r="AJ36" s="22">
        <f>RANK(AH36,$AH$2:$AH$37)</f>
        <v>18</v>
      </c>
      <c r="AK36" s="14">
        <f>AH36/$AK$26</f>
        <v>0.92845164896590282</v>
      </c>
      <c r="AL36" s="14">
        <f>AH36/$AL$1</f>
        <v>1.1114959948040701</v>
      </c>
      <c r="AM36" s="13">
        <v>411</v>
      </c>
      <c r="AN36" s="13" t="s">
        <v>37</v>
      </c>
      <c r="AO36" s="11">
        <f>MAX(AM36:AN36)</f>
        <v>411</v>
      </c>
      <c r="AP36" s="21">
        <f>RANK(AO36,$AO$27:$AO$37)</f>
        <v>6</v>
      </c>
      <c r="AQ36" s="22">
        <f>RANK(AO36,$AO$2:$AO$37)</f>
        <v>9</v>
      </c>
      <c r="AR36" s="14">
        <f>AO36/$AR$26</f>
        <v>0.93062988884314535</v>
      </c>
      <c r="AS36" s="14">
        <f>AO36/$AS$1</f>
        <v>1.2813130386942968</v>
      </c>
      <c r="AT36" s="11">
        <v>27</v>
      </c>
      <c r="AU36" s="21">
        <f>RANK(AT36,$AT$27:$AT$37,1)</f>
        <v>9</v>
      </c>
      <c r="AV36" s="22">
        <f>RANK(AT36,$AT$2:$AT$37,1)</f>
        <v>27</v>
      </c>
      <c r="AW36" s="14">
        <f>1+($AW$26-AT36)*0.06</f>
        <v>0.25818181818181818</v>
      </c>
      <c r="AX36" s="14">
        <f>1+($AX$1-AT36)*0.06</f>
        <v>0.42647058823529416</v>
      </c>
      <c r="AY36" s="5">
        <v>85</v>
      </c>
      <c r="AZ36" s="21">
        <f>RANK(AY36,$AY$27:$AY$37)</f>
        <v>8</v>
      </c>
      <c r="BA36" s="22">
        <f>RANK(AY36,$AY$2:$AY$37)</f>
        <v>21</v>
      </c>
      <c r="BB36" s="14">
        <f>AY36/$BB$26</f>
        <v>0.80257510729613735</v>
      </c>
      <c r="BC36" s="14">
        <f>AY36/$BC$1</f>
        <v>0.77066666666666661</v>
      </c>
      <c r="BD36" s="5">
        <v>10</v>
      </c>
      <c r="BE36" s="21">
        <f>RANK(BD36,$BD$27:$BD$37)</f>
        <v>5</v>
      </c>
      <c r="BF36" s="22">
        <f>RANK(BD36,$BD$2:$BD$37)</f>
        <v>12</v>
      </c>
      <c r="BG36" s="14">
        <f>BD36/$BG$26</f>
        <v>0.91666666666666674</v>
      </c>
      <c r="BH36" s="14">
        <f>BD36/$BH$1</f>
        <v>1.0029498525073746</v>
      </c>
      <c r="BJ36" s="15">
        <f>SUM(I36,N36,V36,AD36,AK36,AR36,AW36,BB36,BG36)</f>
        <v>7.6889524302757994</v>
      </c>
      <c r="BK36" s="5">
        <f>RANK(BJ36,$BJ$27:$BJ$37)</f>
        <v>10</v>
      </c>
      <c r="BL36" s="15">
        <f>SUM(J36,O36,W36,AE36,AL36,AS36,AX36,BC36,BH36)</f>
        <v>8.6696162420399894</v>
      </c>
      <c r="BM36" s="5">
        <f>RANK(BL36,$BL$2:$BL$37)</f>
        <v>19</v>
      </c>
    </row>
    <row r="37" spans="1:65" x14ac:dyDescent="0.55000000000000004">
      <c r="A37" s="5">
        <v>11</v>
      </c>
      <c r="B37" s="5" t="s">
        <v>35</v>
      </c>
      <c r="C37" t="s">
        <v>24</v>
      </c>
      <c r="D37" s="6">
        <v>6</v>
      </c>
      <c r="E37" s="6">
        <v>1</v>
      </c>
      <c r="F37" s="1">
        <f>VLOOKUP(D37,$D$39:$F$47,3)+E37</f>
        <v>42</v>
      </c>
      <c r="G37" s="21">
        <f>RANK(F37,$F$27:$F$37)</f>
        <v>7</v>
      </c>
      <c r="H37" s="22">
        <f>RANK(F37,$F$2:$F$37)</f>
        <v>14</v>
      </c>
      <c r="I37" s="7">
        <f>F37/$I$26</f>
        <v>0.86355140186915891</v>
      </c>
      <c r="J37" s="7">
        <f>F37/$J$1</f>
        <v>1.0207290922087204</v>
      </c>
      <c r="K37" s="8">
        <v>11.5</v>
      </c>
      <c r="L37" s="21">
        <f>RANK(K37,$K$27:$K$37,1)</f>
        <v>8</v>
      </c>
      <c r="M37" s="22">
        <f>RANK(K37,$K$2:$K$37,1)</f>
        <v>17</v>
      </c>
      <c r="N37" s="14">
        <f>$N$26/K37</f>
        <v>0.98893280632411074</v>
      </c>
      <c r="O37" s="14">
        <f>$O$1/K37</f>
        <v>1.0094861660079051</v>
      </c>
      <c r="P37" s="10">
        <v>165</v>
      </c>
      <c r="Q37" s="10">
        <v>167</v>
      </c>
      <c r="R37" s="10" t="s">
        <v>37</v>
      </c>
      <c r="S37" s="11">
        <f>MAX(P37:R37)</f>
        <v>167</v>
      </c>
      <c r="T37" s="21">
        <f>RANK(S37,$S$27:$S$37)</f>
        <v>11</v>
      </c>
      <c r="U37" s="22">
        <f>RANK(S37,$S$2:$S$37)</f>
        <v>23</v>
      </c>
      <c r="V37" s="14">
        <f>S37/$V$26</f>
        <v>0.8887276245766812</v>
      </c>
      <c r="W37" s="14">
        <f>S37/$W$1</f>
        <v>0.8948778565799842</v>
      </c>
      <c r="X37" s="10">
        <v>576</v>
      </c>
      <c r="Y37" s="13" t="s">
        <v>37</v>
      </c>
      <c r="Z37" s="10" t="s">
        <v>37</v>
      </c>
      <c r="AA37" s="11">
        <f>MAX(X37:Z37)</f>
        <v>576</v>
      </c>
      <c r="AB37" s="21">
        <f>RANK(AA37,$AA$27:$AA$37)</f>
        <v>11</v>
      </c>
      <c r="AC37" s="22">
        <f>RANK(AA37,$AA$2:$AA$37)</f>
        <v>22</v>
      </c>
      <c r="AD37" s="14">
        <f>AA37/$AD$26</f>
        <v>0.88714645757490906</v>
      </c>
      <c r="AE37" s="14">
        <f>AA37/$AE$1</f>
        <v>0.92233787029623704</v>
      </c>
      <c r="AF37" s="13">
        <v>131</v>
      </c>
      <c r="AG37" s="13" t="s">
        <v>37</v>
      </c>
      <c r="AH37" s="11">
        <f>MAX(AF37:AG37)</f>
        <v>131</v>
      </c>
      <c r="AI37" s="21">
        <f>RANK(AH37,$AH$27:$AH$37)</f>
        <v>9</v>
      </c>
      <c r="AJ37" s="22">
        <f>RANK(AH37,$AH$2:$AH$37)</f>
        <v>21</v>
      </c>
      <c r="AK37" s="14">
        <f>AH37/$AK$26</f>
        <v>0.80547792062604817</v>
      </c>
      <c r="AL37" s="14">
        <f>AH37/$AL$1</f>
        <v>0.96427798224723971</v>
      </c>
      <c r="AM37" s="13">
        <v>382</v>
      </c>
      <c r="AN37" s="13" t="s">
        <v>37</v>
      </c>
      <c r="AO37" s="11">
        <f>MAX(AM37:AN37)</f>
        <v>382</v>
      </c>
      <c r="AP37" s="21">
        <f>RANK(AO37,$AO$27:$AO$37)</f>
        <v>9</v>
      </c>
      <c r="AQ37" s="22">
        <f>RANK(AO37,$AO$2:$AO$37)</f>
        <v>16</v>
      </c>
      <c r="AR37" s="14">
        <f>AO37/$AR$26</f>
        <v>0.86496500617538086</v>
      </c>
      <c r="AS37" s="14">
        <f>AO37/$AS$1</f>
        <v>1.1909040894920229</v>
      </c>
      <c r="AT37" s="11">
        <v>30</v>
      </c>
      <c r="AU37" s="21">
        <f>RANK(AT37,$AT$27:$AT$37,1)</f>
        <v>11</v>
      </c>
      <c r="AV37" s="22">
        <f>RANK(AT37,$AT$2:$AT$37,1)</f>
        <v>30</v>
      </c>
      <c r="AW37" s="14">
        <f>1+($AW$26-AT37)*0.06</f>
        <v>7.8181818181818241E-2</v>
      </c>
      <c r="AX37" s="14">
        <f>1+($AX$1-AT37)*0.06</f>
        <v>0.24647058823529411</v>
      </c>
      <c r="AY37" s="5">
        <v>70</v>
      </c>
      <c r="AZ37" s="21">
        <f>RANK(AY37,$AY$27:$AY$37)</f>
        <v>10</v>
      </c>
      <c r="BA37" s="22">
        <f>RANK(AY37,$AY$2:$AY$37)</f>
        <v>24</v>
      </c>
      <c r="BB37" s="14">
        <f>AY37/$BB$26</f>
        <v>0.66094420600858372</v>
      </c>
      <c r="BC37" s="14">
        <f>AY37/$BC$1</f>
        <v>0.6346666666666666</v>
      </c>
      <c r="BD37" s="5">
        <v>10</v>
      </c>
      <c r="BE37" s="21">
        <f>RANK(BD37,$BD$27:$BD$37)</f>
        <v>5</v>
      </c>
      <c r="BF37" s="22">
        <f>RANK(BD37,$BD$2:$BD$37)</f>
        <v>12</v>
      </c>
      <c r="BG37" s="14">
        <f>BD37/$BG$26</f>
        <v>0.91666666666666674</v>
      </c>
      <c r="BH37" s="14">
        <f>BD37/$BH$1</f>
        <v>1.0029498525073746</v>
      </c>
      <c r="BJ37" s="15">
        <f>SUM(I37,N37,V37,AD37,AK37,AR37,AW37,BB37,BG37)</f>
        <v>6.9545939080033579</v>
      </c>
      <c r="BK37" s="5">
        <f>RANK(BJ37,$BJ$27:$BJ$37)</f>
        <v>11</v>
      </c>
      <c r="BL37" s="15">
        <f>SUM(J37,O37,W37,AE37,AL37,AS37,AX37,BC37,BH37)</f>
        <v>7.8867001642414447</v>
      </c>
      <c r="BM37" s="5">
        <f>RANK(BL37,$BL$2:$BL$37)</f>
        <v>25</v>
      </c>
    </row>
    <row r="38" spans="1:65" x14ac:dyDescent="0.55000000000000004">
      <c r="AU38" s="5"/>
      <c r="AV38" s="5"/>
      <c r="AW38" s="5"/>
    </row>
    <row r="39" spans="1:65" x14ac:dyDescent="0.55000000000000004">
      <c r="C39" s="6" t="s">
        <v>46</v>
      </c>
      <c r="D39" s="6">
        <v>1</v>
      </c>
      <c r="E39" s="6">
        <v>7</v>
      </c>
      <c r="F39" s="1">
        <v>0</v>
      </c>
    </row>
    <row r="40" spans="1:65" x14ac:dyDescent="0.55000000000000004">
      <c r="C40" s="6" t="s">
        <v>47</v>
      </c>
      <c r="D40" s="6">
        <v>2</v>
      </c>
      <c r="E40" s="6">
        <v>8</v>
      </c>
      <c r="F40" s="1">
        <f>E39</f>
        <v>7</v>
      </c>
    </row>
    <row r="41" spans="1:65" x14ac:dyDescent="0.55000000000000004">
      <c r="C41" s="6" t="s">
        <v>48</v>
      </c>
      <c r="D41" s="6">
        <v>3</v>
      </c>
      <c r="E41" s="6">
        <v>8</v>
      </c>
      <c r="F41" s="1">
        <f t="shared" ref="F41:F47" si="79">E40+F40</f>
        <v>15</v>
      </c>
    </row>
    <row r="42" spans="1:65" x14ac:dyDescent="0.55000000000000004">
      <c r="C42" s="6" t="s">
        <v>49</v>
      </c>
      <c r="D42" s="6">
        <v>4</v>
      </c>
      <c r="E42" s="6">
        <v>9</v>
      </c>
      <c r="F42" s="1">
        <f t="shared" si="79"/>
        <v>23</v>
      </c>
    </row>
    <row r="43" spans="1:65" x14ac:dyDescent="0.55000000000000004">
      <c r="C43" s="6" t="s">
        <v>50</v>
      </c>
      <c r="D43" s="6">
        <v>5</v>
      </c>
      <c r="E43" s="6">
        <v>9</v>
      </c>
      <c r="F43" s="1">
        <f t="shared" si="79"/>
        <v>32</v>
      </c>
    </row>
    <row r="44" spans="1:65" x14ac:dyDescent="0.55000000000000004">
      <c r="C44" s="6" t="s">
        <v>51</v>
      </c>
      <c r="D44" s="6">
        <v>6</v>
      </c>
      <c r="E44" s="6">
        <v>10</v>
      </c>
      <c r="F44" s="1">
        <f t="shared" si="79"/>
        <v>41</v>
      </c>
    </row>
    <row r="45" spans="1:65" x14ac:dyDescent="0.55000000000000004">
      <c r="C45" s="6" t="s">
        <v>52</v>
      </c>
      <c r="D45" s="6">
        <v>7</v>
      </c>
      <c r="E45" s="6">
        <v>10</v>
      </c>
      <c r="F45" s="1">
        <f t="shared" si="79"/>
        <v>51</v>
      </c>
    </row>
    <row r="46" spans="1:65" x14ac:dyDescent="0.55000000000000004">
      <c r="C46" s="6" t="s">
        <v>53</v>
      </c>
      <c r="D46" s="6">
        <v>8</v>
      </c>
      <c r="E46" s="6">
        <v>11</v>
      </c>
      <c r="F46" s="1">
        <f t="shared" si="79"/>
        <v>61</v>
      </c>
    </row>
    <row r="47" spans="1:65" x14ac:dyDescent="0.55000000000000004">
      <c r="C47" s="6" t="s">
        <v>54</v>
      </c>
      <c r="D47" s="6">
        <v>9</v>
      </c>
      <c r="E47" s="6">
        <v>11</v>
      </c>
      <c r="F47" s="1">
        <f t="shared" si="79"/>
        <v>72</v>
      </c>
    </row>
  </sheetData>
  <sortState xmlns:xlrd2="http://schemas.microsoft.com/office/spreadsheetml/2017/richdata2" ref="C27:BM37">
    <sortCondition ref="BM27:BM37"/>
  </sortState>
  <mergeCells count="5">
    <mergeCell ref="P1:R1"/>
    <mergeCell ref="X1:Z1"/>
    <mergeCell ref="AF1:AG1"/>
    <mergeCell ref="AM1:AN1"/>
    <mergeCell ref="D1:F1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Bíla</dc:creator>
  <cp:lastModifiedBy>Jindřich Bíla</cp:lastModifiedBy>
  <dcterms:created xsi:type="dcterms:W3CDTF">2023-08-21T04:16:21Z</dcterms:created>
  <dcterms:modified xsi:type="dcterms:W3CDTF">2023-08-23T14:16:01Z</dcterms:modified>
</cp:coreProperties>
</file>